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итул" sheetId="1" r:id="rId1"/>
    <sheet name="план ФХД" sheetId="2" r:id="rId2"/>
    <sheet name="целевые субсидии" sheetId="3" r:id="rId3"/>
  </sheets>
  <externalReferences>
    <externalReference r:id="rId6"/>
    <externalReference r:id="rId7"/>
  </externalReferences>
  <definedNames>
    <definedName name="_xlnm.Print_Area" localSheetId="1">'план ФХД'!$A$1:$N$171</definedName>
    <definedName name="_xlnm.Print_Area" localSheetId="0">'титул'!$A$1:$E$27</definedName>
    <definedName name="_xlnm.Print_Area" localSheetId="2">'целевые субсидии'!$A$1:$FK$71</definedName>
  </definedNames>
  <calcPr fullCalcOnLoad="1"/>
</workbook>
</file>

<file path=xl/sharedStrings.xml><?xml version="1.0" encoding="utf-8"?>
<sst xmlns="http://schemas.openxmlformats.org/spreadsheetml/2006/main" count="485" uniqueCount="322">
  <si>
    <t>в том числе</t>
  </si>
  <si>
    <t>Объем публичных обязательств, всего:</t>
  </si>
  <si>
    <t>Руководитель учреждения</t>
  </si>
  <si>
    <t>Руководитель финансово-</t>
  </si>
  <si>
    <t>экономической службы</t>
  </si>
  <si>
    <t>(подпись)</t>
  </si>
  <si>
    <t>М.П.</t>
  </si>
  <si>
    <t>(расшифровка подписи)</t>
  </si>
  <si>
    <t>Ответственный исполнитель</t>
  </si>
  <si>
    <t>Главный экономист</t>
  </si>
  <si>
    <t>должность</t>
  </si>
  <si>
    <t>телефон</t>
  </si>
  <si>
    <t>4 22 08</t>
  </si>
  <si>
    <t>О.Е.Дедкова</t>
  </si>
  <si>
    <t xml:space="preserve">         С.Е.Щур</t>
  </si>
  <si>
    <t>(дата)</t>
  </si>
  <si>
    <t>1. Цели деятельности учреждения в соответствии с нормативными правовыми актами и уставом учреждения:</t>
  </si>
  <si>
    <r>
      <t xml:space="preserve">собственником имущества учреждения средств; приобретенного учреждением за счет доходов, полученных от иной приносящей доход деятельности): </t>
    </r>
    <r>
      <rPr>
        <b/>
        <sz val="12"/>
        <rFont val="Times New Roman"/>
        <family val="1"/>
      </rPr>
      <t>(Прилагается).</t>
    </r>
  </si>
  <si>
    <t>рубли</t>
  </si>
  <si>
    <t>Наименование показателя</t>
  </si>
  <si>
    <t>Сумма, рублей</t>
  </si>
  <si>
    <t>Нафинансовые активы, всего:</t>
  </si>
  <si>
    <t>в том числе:</t>
  </si>
  <si>
    <t>Финансовые активы, всего</t>
  </si>
  <si>
    <t>Обязательства, всего</t>
  </si>
  <si>
    <t xml:space="preserve">      из них:</t>
  </si>
  <si>
    <t xml:space="preserve">      недвижимое имущество,всего:</t>
  </si>
  <si>
    <t xml:space="preserve">            в том числе:</t>
  </si>
  <si>
    <t xml:space="preserve">            остаточная стоимость</t>
  </si>
  <si>
    <t xml:space="preserve">       особо ценное движимое имущество, всего</t>
  </si>
  <si>
    <t xml:space="preserve">             в том числе:</t>
  </si>
  <si>
    <t xml:space="preserve">             остаточная стоимость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</si>
  <si>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</si>
  <si>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</si>
  <si>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 xml:space="preserve">             просроченная кредиторская задолженность</t>
  </si>
  <si>
    <t>Показатели финансового состояния учреждения</t>
  </si>
  <si>
    <t>СОГЛАСОВАНО</t>
  </si>
  <si>
    <t>УТВЕРЖДАЮ</t>
  </si>
  <si>
    <t xml:space="preserve">администрации Арсеньевского </t>
  </si>
  <si>
    <t>городского округа</t>
  </si>
  <si>
    <t xml:space="preserve">             (подпись)                             (ФИО)</t>
  </si>
  <si>
    <t>(подпись)                               (ФИО)</t>
  </si>
  <si>
    <t>(дата утверждения)</t>
  </si>
  <si>
    <t>ПЛАН ФИНАНСОВО-ХОЗЯЙСТВЕННОЙ ДЕЯТЕЛЬНОСТИ</t>
  </si>
  <si>
    <t>МУНИЦИПАЛЬНЫХ УЧРЕЖДЕНИЙ АРСЕНЬЕВСКОГО ГОРОДСКОГО ОКРУГА</t>
  </si>
  <si>
    <t>Наименование учреждения</t>
  </si>
  <si>
    <t>форма по ОКУД</t>
  </si>
  <si>
    <t>по ОКПО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</si>
  <si>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</si>
  <si>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</si>
  <si>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</si>
  <si>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Глава по БК</t>
  </si>
  <si>
    <t>по ОКЕИ</t>
  </si>
  <si>
    <t>по ОКВ</t>
  </si>
  <si>
    <t>Адрес фактического местонахождения</t>
  </si>
  <si>
    <t xml:space="preserve">Наименование органа, </t>
  </si>
  <si>
    <t xml:space="preserve">осуществляющего функции </t>
  </si>
  <si>
    <t xml:space="preserve"> и полномочия учредителя</t>
  </si>
  <si>
    <t>2. Виды деятельности учреждения, относящиеся к его основным видам деятельности в соответствии с уставом учреждения: среднее  общее образование</t>
  </si>
  <si>
    <t>по ОКТМО</t>
  </si>
  <si>
    <t>НА 2016  ГОД</t>
  </si>
  <si>
    <t>05703000001</t>
  </si>
  <si>
    <t>Код по реестру участников бюджетного процесса, а также юридических лиц, а также юридических лиц, не являющихся участниками бюджетного процесса</t>
  </si>
  <si>
    <t>3. Перечень услуг (работ) , относящихся в соотвтетствии с Уставом к его основным видам деятельности учреждения:</t>
  </si>
  <si>
    <r>
      <t xml:space="preserve">5. Перечень движимого и недвижимого имущества, закрепленного на праве оперативного управления за учреждением, на дату составления Плана: </t>
    </r>
    <r>
      <rPr>
        <b/>
        <sz val="12"/>
        <rFont val="Times New Roman"/>
        <family val="1"/>
      </rPr>
      <t>( Прилагается).</t>
    </r>
  </si>
  <si>
    <t xml:space="preserve">6. Общая балансовая стоимость недвижимого 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 </t>
  </si>
  <si>
    <r>
      <t xml:space="preserve">7. Общая балансовая стоимость движимого  имущества на дату составления Плана, в том числе балансовая стоимость особо ценного движимого имущества: </t>
    </r>
    <r>
      <rPr>
        <b/>
        <sz val="12"/>
        <rFont val="Times New Roman"/>
        <family val="1"/>
      </rPr>
      <t>(Прилагается).</t>
    </r>
  </si>
  <si>
    <r>
      <t xml:space="preserve">8. Сведения об имуществе учреждения, переданном в аренду сторонним организациям: </t>
    </r>
    <r>
      <rPr>
        <b/>
        <sz val="12"/>
        <rFont val="Times New Roman"/>
        <family val="1"/>
      </rPr>
      <t>нет.</t>
    </r>
  </si>
  <si>
    <r>
      <t>9. Сведения об имуществе, арендуемом учреждением или предоставленном учреждению по договору безвозмездного пользования:</t>
    </r>
    <r>
      <rPr>
        <b/>
        <sz val="12"/>
        <rFont val="Times New Roman"/>
        <family val="1"/>
      </rPr>
      <t xml:space="preserve"> нет.</t>
    </r>
  </si>
  <si>
    <r>
      <t xml:space="preserve">Основными целями  и задачами образовательного учреждения являются:
 </t>
    </r>
    <r>
      <rPr>
        <b/>
        <sz val="12"/>
        <rFont val="Times New Roman"/>
        <family val="1"/>
      </rPr>
      <t>- Реализация общеобразовательных программ и государственных стандартов на уровнях начального общего, основного общего и среднего  общего образования, обеспечивающих дополнительную (углубленную) подготовку обучающихся по одному или нескольким предметам.</t>
    </r>
  </si>
  <si>
    <t>№ п/п</t>
  </si>
  <si>
    <t>(последнюю отчетную дату)</t>
  </si>
  <si>
    <r>
      <t>на</t>
    </r>
    <r>
      <rPr>
        <u val="single"/>
        <sz val="12"/>
        <rFont val="Times New Roman"/>
        <family val="1"/>
      </rPr>
      <t xml:space="preserve"> 01 декабря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15 </t>
    </r>
    <r>
      <rPr>
        <sz val="12"/>
        <rFont val="Times New Roman"/>
        <family val="1"/>
      </rPr>
      <t>года</t>
    </r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</si>
  <si>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</si>
  <si>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</si>
  <si>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</si>
  <si>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</si>
  <si>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долговые обязательства</t>
  </si>
  <si>
    <t>кредиторская задолженность:</t>
  </si>
  <si>
    <t>Показатели по поступлениям и выплатам учреждения</t>
  </si>
  <si>
    <t>3.</t>
  </si>
  <si>
    <t>2.</t>
  </si>
  <si>
    <t>1.</t>
  </si>
  <si>
    <t>1.1.</t>
  </si>
  <si>
    <t>1.1.1.</t>
  </si>
  <si>
    <t>1.2.</t>
  </si>
  <si>
    <t>1.2.1.</t>
  </si>
  <si>
    <t>2.1.</t>
  </si>
  <si>
    <t>2.1.1.</t>
  </si>
  <si>
    <t>2.1.2.</t>
  </si>
  <si>
    <t>2.1.3.</t>
  </si>
  <si>
    <t>2.2.</t>
  </si>
  <si>
    <t>2.3.</t>
  </si>
  <si>
    <t>3.1.</t>
  </si>
  <si>
    <t>3.2.</t>
  </si>
  <si>
    <t>3.2.1.</t>
  </si>
  <si>
    <t>Код строки</t>
  </si>
  <si>
    <t>Код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</si>
  <si>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</si>
  <si>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</si>
  <si>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</si>
  <si>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</si>
  <si>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</si>
  <si>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</si>
  <si>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</si>
  <si>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</si>
  <si>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</si>
  <si>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</si>
  <si>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</si>
  <si>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</si>
  <si>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</si>
  <si>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</si>
  <si>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</si>
  <si>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</si>
  <si>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</si>
  <si>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</si>
  <si>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</si>
  <si>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</si>
  <si>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</si>
  <si>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</si>
  <si>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</si>
  <si>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</si>
  <si>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из них гранты</t>
  </si>
  <si>
    <t>Х</t>
  </si>
  <si>
    <t>доходы от штрафов, пени, иных сумм принудительного изъятия</t>
  </si>
  <si>
    <t>безвозмездные поступления от наднациональных организаций, правительств, иностранных государств, международных финансовых организаций</t>
  </si>
  <si>
    <t>выплаты персоналу всего:</t>
  </si>
  <si>
    <t>безвозмездные перечисления организациям</t>
  </si>
  <si>
    <t>прочие расходы (кроме расходов на закупку товаров, работ услуг)</t>
  </si>
  <si>
    <t xml:space="preserve"> расходы на закупку товаров, работ услуг, всего</t>
  </si>
  <si>
    <t>200</t>
  </si>
  <si>
    <t>210</t>
  </si>
  <si>
    <t>211</t>
  </si>
  <si>
    <t>220</t>
  </si>
  <si>
    <t>230</t>
  </si>
  <si>
    <t>240</t>
  </si>
  <si>
    <t>250</t>
  </si>
  <si>
    <t>260</t>
  </si>
  <si>
    <t>300</t>
  </si>
  <si>
    <t>310</t>
  </si>
  <si>
    <t>340</t>
  </si>
  <si>
    <t>400</t>
  </si>
  <si>
    <t>410</t>
  </si>
  <si>
    <t>420</t>
  </si>
  <si>
    <t>500</t>
  </si>
  <si>
    <t>600</t>
  </si>
  <si>
    <t>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</si>
  <si>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</si>
  <si>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</si>
  <si>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 xml:space="preserve">Поступление </t>
  </si>
  <si>
    <t>Выбытие</t>
  </si>
  <si>
    <t>Справочная информация</t>
  </si>
  <si>
    <t>Сумма (тыс.рублей)</t>
  </si>
  <si>
    <t>Объем бюджетных инвестиций (в части переданных полномочий государственного (муниципального) заказчика в соотвтетствии с Бюджетным кодексом Российской Федерации), всего:</t>
  </si>
  <si>
    <t>Объем средств, поступивших во временное распоряжение, всего:</t>
  </si>
  <si>
    <t>010</t>
  </si>
  <si>
    <t>020</t>
  </si>
  <si>
    <t>030</t>
  </si>
  <si>
    <t>Показатели выплат по расходам</t>
  </si>
  <si>
    <t>на закупку товаров, работ, услуг учреждения</t>
  </si>
  <si>
    <t>на _________________20___ г.</t>
  </si>
  <si>
    <t>Год начала закупки</t>
  </si>
  <si>
    <t>2</t>
  </si>
  <si>
    <t>3</t>
  </si>
  <si>
    <t>4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</si>
  <si>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</si>
  <si>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</si>
  <si>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</si>
  <si>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</si>
  <si>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</si>
  <si>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</si>
  <si>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</si>
  <si>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</si>
  <si>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на 20__г. очередной финансовый год</t>
  </si>
  <si>
    <t>на 20__г. 1-ый год планового периода</t>
  </si>
  <si>
    <t>на 20__г. 2-ой год планового периода</t>
  </si>
  <si>
    <t xml:space="preserve">          "30" декабря 2015 г.</t>
  </si>
  <si>
    <t>от "30"декабря 2015  г.</t>
  </si>
  <si>
    <t>"30"декабря 2015 года</t>
  </si>
  <si>
    <r>
      <t>"</t>
    </r>
    <r>
      <rPr>
        <u val="single"/>
        <sz val="12"/>
        <rFont val="Times New Roman"/>
        <family val="1"/>
      </rPr>
      <t xml:space="preserve"> 30 "</t>
    </r>
    <r>
      <rPr>
        <sz val="12"/>
        <rFont val="Times New Roman"/>
        <family val="1"/>
      </rPr>
      <t xml:space="preserve"> декабря 2015 года</t>
    </r>
  </si>
  <si>
    <t>в соответствии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</si>
  <si>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</si>
  <si>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субсидии бюджетным и автономным учреждениям на иные цели</t>
  </si>
  <si>
    <t>Расходы на погашение просроченой кредиторсой задолженности главных распорядителей и получателей средств городского округа</t>
  </si>
  <si>
    <t>0702 01 3 03 00050 612</t>
  </si>
  <si>
    <t>Обеспечение отдыха, оздоровления детей и подростков</t>
  </si>
  <si>
    <t>Обеспечение занятости подростков с 14 до 18 лет в каникулярное время</t>
  </si>
  <si>
    <t>Организация и обеспечение оздоровления и отдыха детей Приморского края ( за исключением организации отдыха детей в каникулярное время)</t>
  </si>
  <si>
    <t>07 07 02 3 03 20180 612</t>
  </si>
  <si>
    <t>07 07 02 3 03 20170 612</t>
  </si>
  <si>
    <t>Организация и проведение антинаркотических мероприятий</t>
  </si>
  <si>
    <t>07 02 09 3 01 20720 612</t>
  </si>
  <si>
    <t>07 02 07 2 01 20270 612</t>
  </si>
  <si>
    <t>Страхование гражданской ответственности</t>
  </si>
  <si>
    <t>07 02 07 2 01 20260 612</t>
  </si>
  <si>
    <t>Пропитка и проверка качества огнезащитной обраблтки деревянных конструкций кровли</t>
  </si>
  <si>
    <t>07 02 07 2 01 20250 612</t>
  </si>
  <si>
    <t>Изготовление проектно-сметной документации, приобретение  и установка фотолюминесцентной эвакуационной системы</t>
  </si>
  <si>
    <t>Приобретение, переосведетельствоование и перезарядка средств пожаротушения</t>
  </si>
  <si>
    <t>Проверка внутренних пожарных кранов</t>
  </si>
  <si>
    <t>07 02 07 2 01 20210 612</t>
  </si>
  <si>
    <t>07 02 07 2 01 20220 612</t>
  </si>
  <si>
    <t>07 02 07 2 01 20230 612</t>
  </si>
  <si>
    <t>07 02 07 2 01 20240 612</t>
  </si>
  <si>
    <t>Адаптация объектов городского округа для обеспечения доступности и получения услуг инвалидами и другими маломобильными группами населения</t>
  </si>
  <si>
    <t>Адаптация,обслуживание, ремонт автоматической пожарной безопасности</t>
  </si>
  <si>
    <t>07 02  03 9 01 20380 612</t>
  </si>
  <si>
    <t>Программно-техническое обслуживание сети доступа Интернет и оплата трафика</t>
  </si>
  <si>
    <t>Организация и проведение государственной итоговой аттестации</t>
  </si>
  <si>
    <t>Мероприятия по охране труда</t>
  </si>
  <si>
    <t>Укрепление материально-технической базы образовательных учреждений</t>
  </si>
  <si>
    <t>Проведение мероприятий для детей и молодежи</t>
  </si>
  <si>
    <t>Подготовка квалифицированных кадров для образовательных учреждений</t>
  </si>
  <si>
    <t>Мероприятия для профилактики экстремизма и терроризма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</si>
  <si>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</si>
  <si>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недвижимиго и особо ценного движимиго имущества</t>
  </si>
  <si>
    <t>Обеспечение бесплатным питанием, обучающихся в младших классах (1-4 включительно) в муниципальных образовательных организациях</t>
  </si>
  <si>
    <t>07 02 02 2 04 70610 612</t>
  </si>
  <si>
    <t>07 02 02 2 04 93050 612</t>
  </si>
  <si>
    <t>07 02 02 9 05 S2019 612</t>
  </si>
  <si>
    <t xml:space="preserve">07 02 02 2 04 20080 612 </t>
  </si>
  <si>
    <t>07 02 02 2 04 20130 612</t>
  </si>
  <si>
    <t>07 02 02 2 04 20140 612</t>
  </si>
  <si>
    <t>07 02 02 2 04 20150 612</t>
  </si>
  <si>
    <t>07 02 02 2 04 20320 612</t>
  </si>
  <si>
    <t>07 0202 2 04 20730 612</t>
  </si>
  <si>
    <t>07 02 02 2 04 70600 612</t>
  </si>
  <si>
    <t>Расходы на обеспечение деятельности (оказание услуг, выполнение работ)</t>
  </si>
  <si>
    <t>07 02 02 2 01 70590 611</t>
  </si>
  <si>
    <t>07 02 02 2 01 93060 611</t>
  </si>
  <si>
    <t>8 02 02 2 02 70590 611</t>
  </si>
  <si>
    <t>9 02 02 2 03 70590 611</t>
  </si>
  <si>
    <t>07 02 02 2 02 93060 611</t>
  </si>
  <si>
    <t>07 02 02 2 02 70590 611</t>
  </si>
  <si>
    <t>07 02 02 2 03 93060 611</t>
  </si>
  <si>
    <t>07 02 02 2 03 70590 611</t>
  </si>
  <si>
    <t>07 02 02 2 04 70590 000</t>
  </si>
  <si>
    <t>Обеспечение деятельности общеобразовательных организаций за исключением субсидий на финансовое обеспечение муниципального задания на оказание муниципальных услуг</t>
  </si>
  <si>
    <t>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общего,дополнительного образования детей в муниципальных общеобразовательных организациях Приморского края</t>
  </si>
  <si>
    <t>07 07 3 03 93080 612</t>
  </si>
  <si>
    <t>на 01 января 2016 г.</t>
  </si>
  <si>
    <t>на  01 января 2016 г.</t>
  </si>
  <si>
    <t>040</t>
  </si>
  <si>
    <t>Муниципальное общеобразовательное бюджетное учреждение "Средняя общеобразовательная школа № 3" Арсеньевского городского округа</t>
  </si>
  <si>
    <t>692337, г. Арсеньев, ул.Ленинская, д. 29 А</t>
  </si>
  <si>
    <t>"Реализация основных общеобразовательных программ начального общего образования в Арсеньевском городском округе", планируемое количество оказываемых услуг на финансовый год- 317 чел.; норматив финансовых затрат на оказание услуг 20 170,5 рублей.,планируемый объем средств, получаемых на оказание услуг-6 394 000 рублей</t>
  </si>
  <si>
    <t>"Реализация основных общеобразовательных программ основного общего образования в Арсеньевском городском округе", планируемое количество оказываемых услуг на финансовый год-289 чел.; норматив финансовых затрат на оказание услуг 49 601,04 рублей, планируемый объем средств,получаемых на оказание услуги-14 334 700 рублей.</t>
  </si>
  <si>
    <t>"Реализация основных общеобразовательных программ среднего общего образования в Арсеньевском городсом округе", планируемое количество оказываемых услуг- 61 чел.,норамив финансовых затрат на оказание услуги- 39 785,25 рублей, планируемый объем средств, получаемых на оказание услуги- 2 426 900 рублей.</t>
  </si>
  <si>
    <t>4. Параметры услуг (работ), относящихся в соответствии с уставом к основным видам деятельности учреждения, предоставление (выполнение) которых для физических и юридических лиц осуществляется на платной основе (наименование услуг (работ):обучение по дополнительным образовательным программам, предоставление специальных курсов и десциплин,занятия по углубленному изучению отдельных предметов, планируемое количество оказываемых услуг на финансовый год - 270 человек, планируемый объем средств, получаемых за оказание услуги   500 000     рублей</t>
  </si>
  <si>
    <t>Н.В.Павлова</t>
  </si>
  <si>
    <t>Строительство многофункциональной спортивной площадки на территории МОБУ "СОШ № 3"</t>
  </si>
  <si>
    <t>Обучение руководителей</t>
  </si>
  <si>
    <t>Арсеньевский городской округ в лице управления образования администрации Арсеньевского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</si>
  <si>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</si>
  <si>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 управления образования</t>
  </si>
  <si>
    <t>Директор</t>
  </si>
  <si>
    <t>__________________  Т.И.Ягодина</t>
  </si>
  <si>
    <t>МОБУ "СОШ № 3" АрГО</t>
  </si>
  <si>
    <t>_____________________Н.В.Павлова</t>
  </si>
  <si>
    <t>Приложение</t>
  </si>
  <si>
    <t xml:space="preserve">к Порядку составления и утверждения плана финансово-хозяйственной деятельности муниципальных учреждений Арсеньевского городского округа, утвержденного постановлением администрации Арсеньевского городского округа от           
</t>
  </si>
  <si>
    <t>(наименование должности лица, утверждающего документ)</t>
  </si>
  <si>
    <t>"</t>
  </si>
  <si>
    <t>30</t>
  </si>
  <si>
    <t>декабря</t>
  </si>
  <si>
    <t>15</t>
  </si>
  <si>
    <t xml:space="preserve"> г.</t>
  </si>
  <si>
    <t>СВЕДЕНИЯ</t>
  </si>
  <si>
    <t>ОБ ОПЕРАЦИЯХ С ЦЕЛЕВЫМИ СУБСИДИЯМИ, ПРЕДОСТАВЛЕННЫМИ МУНИЦИПАЛЬНОМУ  УЧРЕЖДЕНИЮ НА 20</t>
  </si>
  <si>
    <t>16</t>
  </si>
  <si>
    <t xml:space="preserve"> Г.</t>
  </si>
  <si>
    <t>КОДЫ</t>
  </si>
  <si>
    <t>Форма по ОКУД</t>
  </si>
  <si>
    <t>0501016</t>
  </si>
  <si>
    <t>от "</t>
  </si>
  <si>
    <t>Дата</t>
  </si>
  <si>
    <t>30.12.2015</t>
  </si>
  <si>
    <t>Муниципальное учреждение</t>
  </si>
  <si>
    <t>ИНН/КПП</t>
  </si>
  <si>
    <t>Дата представления предыдущих Сведений</t>
  </si>
  <si>
    <t>Наименование бюджета</t>
  </si>
  <si>
    <t>Бюджет городского округа</t>
  </si>
  <si>
    <t>Наименование органа, осуществляющего</t>
  </si>
  <si>
    <t>функции и полномочия учредителя</t>
  </si>
  <si>
    <t>988</t>
  </si>
  <si>
    <t>Финансовое управление администрации Арсеньевского городского округа</t>
  </si>
  <si>
    <t>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</si>
  <si>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</si>
  <si>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</si>
  <si>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</si>
  <si>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</si>
  <si>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</si>
  <si>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</si>
  <si>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</si>
  <si>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</si>
  <si>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</si>
  <si>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</si>
  <si>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</si>
  <si>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</si>
  <si>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</si>
  <si>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</si>
  <si>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</si>
  <si>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</si>
  <si>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</si>
  <si>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</si>
  <si>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</si>
  <si>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</si>
  <si>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</si>
  <si>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</si>
  <si>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</si>
  <si>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</si>
  <si>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</si>
  <si>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С.Е.Щур</t>
  </si>
  <si>
    <t>Ответственный</t>
  </si>
  <si>
    <t>исполнитель</t>
  </si>
  <si>
    <t>(должность)</t>
  </si>
  <si>
    <t>(телефон)</t>
  </si>
  <si>
    <t>07 02 09 1 01 40580 464</t>
  </si>
  <si>
    <t>Директор МОБУ "СОШ № 3" АрГО</t>
  </si>
  <si>
    <t xml:space="preserve">Приложение </t>
  </si>
  <si>
    <t>к приказу управления образования</t>
  </si>
  <si>
    <t>от 30 декабря 2015 года № 274-а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</si>
</sst>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16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justify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16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5" fillId="0" borderId="23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left"/>
    </xf>
    <xf numFmtId="0" fontId="15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26" xfId="0" applyNumberFormat="1" applyFont="1" applyFill="1" applyBorder="1" applyAlignment="1">
      <alignment horizontal="left" vertical="center" wrapText="1"/>
    </xf>
    <xf numFmtId="1" fontId="4" fillId="0" borderId="28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2" fontId="4" fillId="0" borderId="1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NumberFormat="1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169" fontId="6" fillId="0" borderId="28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15" fillId="0" borderId="13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1" fillId="0" borderId="64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361950</xdr:colOff>
      <xdr:row>48</xdr:row>
      <xdr:rowOff>200025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295525" y="1288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57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295525" y="1616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3" name="Text Box 1"/>
        <xdr:cNvSpPr txBox="1">
          <a:spLocks noChangeArrowheads="1"/>
        </xdr:cNvSpPr>
      </xdr:nvSpPr>
      <xdr:spPr>
        <a:xfrm>
          <a:off x="2295525" y="1315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4" name="Text Box 1"/>
        <xdr:cNvSpPr txBox="1">
          <a:spLocks noChangeArrowheads="1"/>
        </xdr:cNvSpPr>
      </xdr:nvSpPr>
      <xdr:spPr>
        <a:xfrm>
          <a:off x="2295525" y="1350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5" name="Text Box 1"/>
        <xdr:cNvSpPr txBox="1">
          <a:spLocks noChangeArrowheads="1"/>
        </xdr:cNvSpPr>
      </xdr:nvSpPr>
      <xdr:spPr>
        <a:xfrm>
          <a:off x="2295525" y="1409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6" name="Text Box 1"/>
        <xdr:cNvSpPr txBox="1">
          <a:spLocks noChangeArrowheads="1"/>
        </xdr:cNvSpPr>
      </xdr:nvSpPr>
      <xdr:spPr>
        <a:xfrm>
          <a:off x="2295525" y="1460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7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200025</xdr:rowOff>
    </xdr:from>
    <xdr:ext cx="85725" cy="200025"/>
    <xdr:sp>
      <xdr:nvSpPr>
        <xdr:cNvPr id="8" name="Text Box 1"/>
        <xdr:cNvSpPr txBox="1">
          <a:spLocks noChangeArrowheads="1"/>
        </xdr:cNvSpPr>
      </xdr:nvSpPr>
      <xdr:spPr>
        <a:xfrm>
          <a:off x="2295525" y="1565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57</xdr:row>
      <xdr:rowOff>0</xdr:rowOff>
    </xdr:from>
    <xdr:ext cx="85725" cy="190500"/>
    <xdr:sp>
      <xdr:nvSpPr>
        <xdr:cNvPr id="9" name="Text Box 1"/>
        <xdr:cNvSpPr txBox="1">
          <a:spLocks noChangeArrowheads="1"/>
        </xdr:cNvSpPr>
      </xdr:nvSpPr>
      <xdr:spPr>
        <a:xfrm>
          <a:off x="2295525" y="1616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57</xdr:row>
      <xdr:rowOff>0</xdr:rowOff>
    </xdr:from>
    <xdr:ext cx="85725" cy="190500"/>
    <xdr:sp>
      <xdr:nvSpPr>
        <xdr:cNvPr id="10" name="Text Box 1"/>
        <xdr:cNvSpPr txBox="1">
          <a:spLocks noChangeArrowheads="1"/>
        </xdr:cNvSpPr>
      </xdr:nvSpPr>
      <xdr:spPr>
        <a:xfrm>
          <a:off x="2295525" y="1616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57</xdr:row>
      <xdr:rowOff>0</xdr:rowOff>
    </xdr:from>
    <xdr:ext cx="85725" cy="190500"/>
    <xdr:sp>
      <xdr:nvSpPr>
        <xdr:cNvPr id="11" name="Text Box 1"/>
        <xdr:cNvSpPr txBox="1">
          <a:spLocks noChangeArrowheads="1"/>
        </xdr:cNvSpPr>
      </xdr:nvSpPr>
      <xdr:spPr>
        <a:xfrm>
          <a:off x="2295525" y="1616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57</xdr:row>
      <xdr:rowOff>0</xdr:rowOff>
    </xdr:from>
    <xdr:ext cx="85725" cy="190500"/>
    <xdr:sp>
      <xdr:nvSpPr>
        <xdr:cNvPr id="12" name="Text Box 1"/>
        <xdr:cNvSpPr txBox="1">
          <a:spLocks noChangeArrowheads="1"/>
        </xdr:cNvSpPr>
      </xdr:nvSpPr>
      <xdr:spPr>
        <a:xfrm>
          <a:off x="2295525" y="1616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49</xdr:row>
      <xdr:rowOff>200025</xdr:rowOff>
    </xdr:from>
    <xdr:ext cx="85725" cy="200025"/>
    <xdr:sp>
      <xdr:nvSpPr>
        <xdr:cNvPr id="13" name="Text Box 1"/>
        <xdr:cNvSpPr txBox="1">
          <a:spLocks noChangeArrowheads="1"/>
        </xdr:cNvSpPr>
      </xdr:nvSpPr>
      <xdr:spPr>
        <a:xfrm>
          <a:off x="2295525" y="1315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14" name="Text Box 1"/>
        <xdr:cNvSpPr txBox="1">
          <a:spLocks noChangeArrowheads="1"/>
        </xdr:cNvSpPr>
      </xdr:nvSpPr>
      <xdr:spPr>
        <a:xfrm>
          <a:off x="2295525" y="1350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52</xdr:row>
      <xdr:rowOff>200025</xdr:rowOff>
    </xdr:from>
    <xdr:ext cx="85725" cy="200025"/>
    <xdr:sp>
      <xdr:nvSpPr>
        <xdr:cNvPr id="15" name="Text Box 1"/>
        <xdr:cNvSpPr txBox="1">
          <a:spLocks noChangeArrowheads="1"/>
        </xdr:cNvSpPr>
      </xdr:nvSpPr>
      <xdr:spPr>
        <a:xfrm>
          <a:off x="2295525" y="1409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53</xdr:row>
      <xdr:rowOff>200025</xdr:rowOff>
    </xdr:from>
    <xdr:ext cx="85725" cy="200025"/>
    <xdr:sp>
      <xdr:nvSpPr>
        <xdr:cNvPr id="16" name="Text Box 1"/>
        <xdr:cNvSpPr txBox="1">
          <a:spLocks noChangeArrowheads="1"/>
        </xdr:cNvSpPr>
      </xdr:nvSpPr>
      <xdr:spPr>
        <a:xfrm>
          <a:off x="2295525" y="1460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17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18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200025</xdr:rowOff>
    </xdr:from>
    <xdr:ext cx="85725" cy="200025"/>
    <xdr:sp>
      <xdr:nvSpPr>
        <xdr:cNvPr id="19" name="Text Box 1"/>
        <xdr:cNvSpPr txBox="1">
          <a:spLocks noChangeArrowheads="1"/>
        </xdr:cNvSpPr>
      </xdr:nvSpPr>
      <xdr:spPr>
        <a:xfrm>
          <a:off x="2295525" y="1565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0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56</xdr:row>
      <xdr:rowOff>200025</xdr:rowOff>
    </xdr:from>
    <xdr:ext cx="85725" cy="200025"/>
    <xdr:sp>
      <xdr:nvSpPr>
        <xdr:cNvPr id="21" name="Text Box 1"/>
        <xdr:cNvSpPr txBox="1">
          <a:spLocks noChangeArrowheads="1"/>
        </xdr:cNvSpPr>
      </xdr:nvSpPr>
      <xdr:spPr>
        <a:xfrm>
          <a:off x="2295525" y="1565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2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3" name="Text Box 1"/>
        <xdr:cNvSpPr txBox="1">
          <a:spLocks noChangeArrowheads="1"/>
        </xdr:cNvSpPr>
      </xdr:nvSpPr>
      <xdr:spPr>
        <a:xfrm>
          <a:off x="2295525" y="1530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54</xdr:row>
      <xdr:rowOff>200025</xdr:rowOff>
    </xdr:from>
    <xdr:ext cx="85725" cy="200025"/>
    <xdr:sp>
      <xdr:nvSpPr>
        <xdr:cNvPr id="24" name="Text Box 1"/>
        <xdr:cNvSpPr txBox="1">
          <a:spLocks noChangeArrowheads="1"/>
        </xdr:cNvSpPr>
      </xdr:nvSpPr>
      <xdr:spPr>
        <a:xfrm>
          <a:off x="2295525" y="14954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5" name="Text Box 1"/>
        <xdr:cNvSpPr txBox="1">
          <a:spLocks noChangeArrowheads="1"/>
        </xdr:cNvSpPr>
      </xdr:nvSpPr>
      <xdr:spPr>
        <a:xfrm>
          <a:off x="2295525" y="1530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6" name="Text Box 1"/>
        <xdr:cNvSpPr txBox="1">
          <a:spLocks noChangeArrowheads="1"/>
        </xdr:cNvSpPr>
      </xdr:nvSpPr>
      <xdr:spPr>
        <a:xfrm>
          <a:off x="2295525" y="1530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55</xdr:row>
      <xdr:rowOff>200025</xdr:rowOff>
    </xdr:from>
    <xdr:ext cx="85725" cy="200025"/>
    <xdr:sp>
      <xdr:nvSpPr>
        <xdr:cNvPr id="27" name="Text Box 1"/>
        <xdr:cNvSpPr txBox="1">
          <a:spLocks noChangeArrowheads="1"/>
        </xdr:cNvSpPr>
      </xdr:nvSpPr>
      <xdr:spPr>
        <a:xfrm>
          <a:off x="2295525" y="1530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28" name="Text Box 1"/>
        <xdr:cNvSpPr txBox="1">
          <a:spLocks noChangeArrowheads="1"/>
        </xdr:cNvSpPr>
      </xdr:nvSpPr>
      <xdr:spPr>
        <a:xfrm>
          <a:off x="2295525" y="1350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29" name="Text Box 1"/>
        <xdr:cNvSpPr txBox="1">
          <a:spLocks noChangeArrowheads="1"/>
        </xdr:cNvSpPr>
      </xdr:nvSpPr>
      <xdr:spPr>
        <a:xfrm>
          <a:off x="2295525" y="1379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50</xdr:row>
      <xdr:rowOff>200025</xdr:rowOff>
    </xdr:from>
    <xdr:ext cx="85725" cy="200025"/>
    <xdr:sp>
      <xdr:nvSpPr>
        <xdr:cNvPr id="30" name="Text Box 1"/>
        <xdr:cNvSpPr txBox="1">
          <a:spLocks noChangeArrowheads="1"/>
        </xdr:cNvSpPr>
      </xdr:nvSpPr>
      <xdr:spPr>
        <a:xfrm>
          <a:off x="2295525" y="1350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361950</xdr:colOff>
      <xdr:row>51</xdr:row>
      <xdr:rowOff>200025</xdr:rowOff>
    </xdr:from>
    <xdr:ext cx="85725" cy="200025"/>
    <xdr:sp>
      <xdr:nvSpPr>
        <xdr:cNvPr id="31" name="Text Box 1"/>
        <xdr:cNvSpPr txBox="1">
          <a:spLocks noChangeArrowheads="1"/>
        </xdr:cNvSpPr>
      </xdr:nvSpPr>
      <xdr:spPr>
        <a:xfrm>
          <a:off x="2295525" y="1379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&#1057;&#1054;&#1064;%20&#847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0F~1\AppData\Local\Temp\&#1055;&#1083;&#1072;&#1085;%20&#1060;&#1061;&#1044;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целевые субсидии"/>
    </sheetNames>
    <sheetDataSet>
      <sheetData sheetId="0">
        <row r="21">
          <cell r="E21">
            <v>52098356</v>
          </cell>
        </row>
      </sheetData>
      <sheetData sheetId="1">
        <row r="82">
          <cell r="A82" t="str">
            <v>Обеспечение занятости подростков с 14 до 18 лет в каникулярное время</v>
          </cell>
        </row>
        <row r="91">
          <cell r="A91" t="str">
            <v>Организация и проведение государственной итоговой аттестации</v>
          </cell>
        </row>
        <row r="104">
          <cell r="A104" t="str">
            <v>Приобретение, переосведетельствоование и перезарядка средств пожаротушения</v>
          </cell>
        </row>
        <row r="105">
          <cell r="A105" t="str">
            <v>Проверка внутренних пожарных кранов</v>
          </cell>
        </row>
        <row r="106">
          <cell r="A106" t="str">
            <v>Пропитка и проверка качества огнезащитной обраблтки деревянных конструкций кровли</v>
          </cell>
        </row>
        <row r="107">
          <cell r="A107" t="str">
            <v>Страхование гражданской ответственности</v>
          </cell>
        </row>
        <row r="108">
          <cell r="A108" t="str">
            <v>Обучение руководителей</v>
          </cell>
        </row>
        <row r="109">
          <cell r="A109" t="str">
            <v>Организация и проведение антинаркотических мероприятий</v>
          </cell>
        </row>
        <row r="110">
          <cell r="A110" t="str">
            <v>Обеспечение отдыха, оздоровления детей и подростков</v>
          </cell>
        </row>
        <row r="111">
          <cell r="A111" t="str">
            <v>Организация и обеспечение оздоровления и отдыха детей Приморского края ( за исключением организации отдыха детей в каникулярное время)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ФХД"/>
      <sheetName val="основная таблица"/>
      <sheetName val="целевые субсидии"/>
    </sheetNames>
    <sheetDataSet>
      <sheetData sheetId="2">
        <row r="36">
          <cell r="A36" t="str">
            <v>Мероприятия по охране труда</v>
          </cell>
        </row>
        <row r="37">
          <cell r="A37" t="str">
            <v>Укрепление материально-технической базы образовательных учреждений</v>
          </cell>
        </row>
        <row r="38">
          <cell r="A38" t="str">
            <v>Подготовка квалифицированных кадров для образовательных учреждений</v>
          </cell>
        </row>
        <row r="39">
          <cell r="A39" t="str">
            <v>Мероприятия для профилактики экстремизма и терроризма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view="pageBreakPreview" zoomScale="87" zoomScaleSheetLayoutView="87" zoomScalePageLayoutView="0" workbookViewId="0" topLeftCell="A1">
      <selection activeCell="C1" sqref="C1:E5"/>
    </sheetView>
  </sheetViews>
  <sheetFormatPr defaultColWidth="9.00390625" defaultRowHeight="12.75"/>
  <cols>
    <col min="1" max="1" width="43.75390625" style="0" customWidth="1"/>
    <col min="2" max="2" width="65.25390625" style="0" customWidth="1"/>
    <col min="3" max="3" width="10.25390625" style="0" customWidth="1"/>
    <col min="4" max="4" width="17.625" style="0" customWidth="1"/>
    <col min="5" max="5" width="13.00390625" style="0" customWidth="1"/>
  </cols>
  <sheetData>
    <row r="1" spans="1:5" ht="15.75">
      <c r="A1" s="1"/>
      <c r="B1" s="2"/>
      <c r="C1" s="123" t="s">
        <v>319</v>
      </c>
      <c r="D1" s="123"/>
      <c r="E1" s="123"/>
    </row>
    <row r="2" spans="1:5" ht="15.75">
      <c r="A2" s="1"/>
      <c r="B2" s="23"/>
      <c r="C2" s="123" t="s">
        <v>320</v>
      </c>
      <c r="D2" s="123"/>
      <c r="E2" s="123"/>
    </row>
    <row r="3" spans="1:5" ht="15.75">
      <c r="A3" s="1"/>
      <c r="B3" s="23"/>
      <c r="C3" s="123" t="s">
        <v>38</v>
      </c>
      <c r="D3" s="123"/>
      <c r="E3" s="123"/>
    </row>
    <row r="4" spans="1:5" ht="15.75">
      <c r="A4" s="1"/>
      <c r="B4" s="23"/>
      <c r="C4" s="123" t="s">
        <v>39</v>
      </c>
      <c r="D4" s="123"/>
      <c r="E4" s="123"/>
    </row>
    <row r="5" spans="1:5" ht="15.75">
      <c r="A5" s="1"/>
      <c r="B5" s="23"/>
      <c r="C5" s="123" t="s">
        <v>321</v>
      </c>
      <c r="D5" s="123"/>
      <c r="E5" s="123"/>
    </row>
    <row r="6" spans="1:5" ht="15.75">
      <c r="A6" s="1"/>
      <c r="B6" s="23"/>
      <c r="C6" s="123"/>
      <c r="D6" s="123"/>
      <c r="E6" s="123"/>
    </row>
    <row r="7" spans="1:5" ht="15.75">
      <c r="A7" s="4" t="s">
        <v>36</v>
      </c>
      <c r="B7" s="23"/>
      <c r="C7" s="123" t="s">
        <v>37</v>
      </c>
      <c r="D7" s="123"/>
      <c r="E7" s="123"/>
    </row>
    <row r="8" spans="1:5" ht="15.75" customHeight="1">
      <c r="A8" s="20"/>
      <c r="B8" s="23"/>
      <c r="C8" s="119" t="s">
        <v>253</v>
      </c>
      <c r="D8" s="119"/>
      <c r="E8" s="119"/>
    </row>
    <row r="9" spans="1:5" ht="15" customHeight="1">
      <c r="A9" s="20" t="s">
        <v>254</v>
      </c>
      <c r="B9" s="25"/>
      <c r="C9" s="119" t="s">
        <v>255</v>
      </c>
      <c r="D9" s="119"/>
      <c r="E9" s="119"/>
    </row>
    <row r="10" spans="1:5" ht="18.75" customHeight="1">
      <c r="A10" s="4" t="s">
        <v>38</v>
      </c>
      <c r="B10" s="4"/>
      <c r="C10" s="121" t="s">
        <v>257</v>
      </c>
      <c r="D10" s="121"/>
      <c r="E10" s="121"/>
    </row>
    <row r="11" spans="1:5" ht="15.75" customHeight="1">
      <c r="A11" s="4" t="s">
        <v>39</v>
      </c>
      <c r="B11" s="20"/>
      <c r="C11" s="123" t="s">
        <v>258</v>
      </c>
      <c r="D11" s="123"/>
      <c r="E11" s="123"/>
    </row>
    <row r="12" spans="1:5" ht="13.5" customHeight="1">
      <c r="A12" s="4" t="s">
        <v>256</v>
      </c>
      <c r="B12" s="20"/>
      <c r="C12" s="124" t="s">
        <v>41</v>
      </c>
      <c r="D12" s="124"/>
      <c r="E12" s="124"/>
    </row>
    <row r="13" spans="1:5" ht="16.5" customHeight="1">
      <c r="A13" s="26" t="s">
        <v>40</v>
      </c>
      <c r="B13" s="24"/>
      <c r="C13" s="123" t="s">
        <v>178</v>
      </c>
      <c r="D13" s="123"/>
      <c r="E13" s="123"/>
    </row>
    <row r="14" spans="1:5" ht="15.75">
      <c r="A14" s="4" t="s">
        <v>176</v>
      </c>
      <c r="B14" s="23"/>
      <c r="C14" s="122" t="s">
        <v>42</v>
      </c>
      <c r="D14" s="122"/>
      <c r="E14" s="122"/>
    </row>
    <row r="15" spans="1:5" ht="15.75">
      <c r="A15" s="123" t="s">
        <v>43</v>
      </c>
      <c r="B15" s="123"/>
      <c r="C15" s="123"/>
      <c r="D15" s="123"/>
      <c r="E15" s="123"/>
    </row>
    <row r="16" spans="1:5" ht="15.75">
      <c r="A16" s="123" t="s">
        <v>44</v>
      </c>
      <c r="B16" s="123"/>
      <c r="C16" s="123"/>
      <c r="D16" s="123"/>
      <c r="E16" s="123"/>
    </row>
    <row r="17" spans="1:5" ht="15.75">
      <c r="A17" s="123" t="s">
        <v>60</v>
      </c>
      <c r="B17" s="123"/>
      <c r="C17" s="123"/>
      <c r="D17" s="123"/>
      <c r="E17" s="123"/>
    </row>
    <row r="18" spans="1:5" ht="15.75">
      <c r="A18" s="123" t="s">
        <v>177</v>
      </c>
      <c r="B18" s="123"/>
      <c r="C18" s="123"/>
      <c r="D18" s="123"/>
      <c r="E18" s="123"/>
    </row>
    <row r="19" spans="1:5" ht="33" customHeight="1">
      <c r="A19" s="7" t="s">
        <v>45</v>
      </c>
      <c r="B19" s="128" t="s">
        <v>243</v>
      </c>
      <c r="C19" s="128"/>
      <c r="D19" s="5"/>
      <c r="E19" s="5"/>
    </row>
    <row r="20" spans="1:5" ht="15.75" customHeight="1">
      <c r="A20" s="7" t="s">
        <v>55</v>
      </c>
      <c r="B20" s="129" t="s">
        <v>252</v>
      </c>
      <c r="C20" s="129"/>
      <c r="D20" s="2" t="s">
        <v>46</v>
      </c>
      <c r="E20" s="8"/>
    </row>
    <row r="21" spans="1:5" ht="13.5" customHeight="1">
      <c r="A21" s="7" t="s">
        <v>56</v>
      </c>
      <c r="B21" s="130"/>
      <c r="C21" s="130"/>
      <c r="E21" s="126">
        <v>52098356</v>
      </c>
    </row>
    <row r="22" spans="1:5" ht="13.5" customHeight="1">
      <c r="A22" s="7" t="s">
        <v>57</v>
      </c>
      <c r="B22" s="128"/>
      <c r="C22" s="128"/>
      <c r="D22" s="2" t="s">
        <v>47</v>
      </c>
      <c r="E22" s="127"/>
    </row>
    <row r="23" spans="1:5" ht="20.25" customHeight="1">
      <c r="A23" s="7" t="s">
        <v>54</v>
      </c>
      <c r="B23" s="120" t="s">
        <v>244</v>
      </c>
      <c r="C23" s="120"/>
      <c r="D23" s="2" t="s">
        <v>51</v>
      </c>
      <c r="E23" s="14">
        <v>988</v>
      </c>
    </row>
    <row r="24" spans="1:5" ht="31.5">
      <c r="A24" s="7" t="s">
        <v>48</v>
      </c>
      <c r="B24" s="120">
        <v>2501009262</v>
      </c>
      <c r="C24" s="120"/>
      <c r="D24" s="2" t="s">
        <v>59</v>
      </c>
      <c r="E24" s="21" t="s">
        <v>61</v>
      </c>
    </row>
    <row r="25" spans="1:5" ht="63">
      <c r="A25" s="7" t="s">
        <v>62</v>
      </c>
      <c r="B25" s="120">
        <v>20123</v>
      </c>
      <c r="C25" s="120"/>
      <c r="D25" s="2"/>
      <c r="E25" s="21"/>
    </row>
    <row r="26" spans="1:5" ht="15.75">
      <c r="A26" s="7" t="s">
        <v>49</v>
      </c>
      <c r="B26" s="120">
        <v>250101001</v>
      </c>
      <c r="C26" s="120"/>
      <c r="D26" s="2" t="s">
        <v>52</v>
      </c>
      <c r="E26" s="14"/>
    </row>
    <row r="27" spans="1:5" ht="15.75">
      <c r="A27" s="7" t="s">
        <v>50</v>
      </c>
      <c r="B27" s="120" t="s">
        <v>18</v>
      </c>
      <c r="C27" s="120"/>
      <c r="D27" s="2" t="s">
        <v>53</v>
      </c>
      <c r="E27" s="14">
        <v>383</v>
      </c>
    </row>
    <row r="28" spans="1:5" ht="12.75">
      <c r="A28" s="1"/>
      <c r="B28" s="1"/>
      <c r="C28" s="1"/>
      <c r="D28" s="1"/>
      <c r="E28" s="1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</sheetData>
  <sheetProtection/>
  <mergeCells count="26">
    <mergeCell ref="C1:E1"/>
    <mergeCell ref="A15:E15"/>
    <mergeCell ref="A16:E16"/>
    <mergeCell ref="A17:E17"/>
    <mergeCell ref="A18:E18"/>
    <mergeCell ref="E21:E22"/>
    <mergeCell ref="B19:C19"/>
    <mergeCell ref="B20:C22"/>
    <mergeCell ref="C7:E7"/>
    <mergeCell ref="C8:E8"/>
    <mergeCell ref="B26:C26"/>
    <mergeCell ref="B27:C27"/>
    <mergeCell ref="C2:E2"/>
    <mergeCell ref="C3:E3"/>
    <mergeCell ref="C4:E4"/>
    <mergeCell ref="C5:E5"/>
    <mergeCell ref="C6:E6"/>
    <mergeCell ref="C11:E11"/>
    <mergeCell ref="C12:E12"/>
    <mergeCell ref="C13:E13"/>
    <mergeCell ref="C9:E9"/>
    <mergeCell ref="B23:C23"/>
    <mergeCell ref="B24:C24"/>
    <mergeCell ref="B25:C25"/>
    <mergeCell ref="C10:E10"/>
    <mergeCell ref="C14:E1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Normal="75" zoomScaleSheetLayoutView="100" zoomScalePageLayoutView="0" workbookViewId="0" topLeftCell="A138">
      <selection activeCell="A148" sqref="A148:N148"/>
    </sheetView>
  </sheetViews>
  <sheetFormatPr defaultColWidth="9.00390625" defaultRowHeight="12.75"/>
  <cols>
    <col min="1" max="1" width="7.125" style="0" customWidth="1"/>
    <col min="3" max="3" width="16.625" style="0" customWidth="1"/>
    <col min="4" max="4" width="7.375" style="0" customWidth="1"/>
    <col min="6" max="6" width="6.875" style="0" customWidth="1"/>
    <col min="7" max="7" width="14.25390625" style="0" customWidth="1"/>
    <col min="8" max="8" width="14.00390625" style="0" customWidth="1"/>
    <col min="9" max="9" width="8.125" style="0" customWidth="1"/>
    <col min="10" max="10" width="7.00390625" style="0" customWidth="1"/>
    <col min="11" max="11" width="9.00390625" style="0" customWidth="1"/>
    <col min="12" max="12" width="7.25390625" style="0" customWidth="1"/>
    <col min="13" max="13" width="13.25390625" style="0" customWidth="1"/>
    <col min="14" max="14" width="8.875" style="0" customWidth="1"/>
  </cols>
  <sheetData>
    <row r="1" spans="1:14" ht="17.25" customHeight="1">
      <c r="A1" s="221" t="s">
        <v>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63" customHeight="1">
      <c r="A2" s="221" t="s">
        <v>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33" customHeight="1">
      <c r="A3" s="215" t="s">
        <v>58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7.25" customHeight="1">
      <c r="A4" s="215" t="s">
        <v>63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50.25" customHeight="1">
      <c r="A5" s="219" t="s">
        <v>245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ht="46.5" customHeight="1">
      <c r="A6" s="219" t="s">
        <v>246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ht="48" customHeight="1">
      <c r="A7" s="222" t="s">
        <v>247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1:14" ht="84.75" customHeight="1">
      <c r="A8" s="219" t="s">
        <v>248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30.75" customHeight="1">
      <c r="A9" s="215" t="s">
        <v>64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1:14" ht="31.5" customHeight="1">
      <c r="A10" s="215" t="s">
        <v>65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spans="1:14" ht="31.5" customHeight="1">
      <c r="A11" s="215" t="s">
        <v>17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33.75" customHeight="1">
      <c r="A12" s="215" t="s">
        <v>66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5.75" customHeight="1">
      <c r="A13" s="215" t="s">
        <v>67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1:14" ht="15.75" customHeight="1">
      <c r="A14" s="215" t="s">
        <v>68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</row>
    <row r="15" spans="1:14" ht="15.75">
      <c r="A15" s="123" t="s">
        <v>35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5.75">
      <c r="A16" s="123" t="s">
        <v>72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12.75">
      <c r="A17" s="194" t="s">
        <v>71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7" t="s">
        <v>70</v>
      </c>
      <c r="B19" s="217" t="s">
        <v>19</v>
      </c>
      <c r="C19" s="120"/>
      <c r="D19" s="120"/>
      <c r="E19" s="120"/>
      <c r="F19" s="120"/>
      <c r="G19" s="218"/>
      <c r="H19" s="217" t="s">
        <v>20</v>
      </c>
      <c r="I19" s="120"/>
      <c r="J19" s="120"/>
      <c r="K19" s="120"/>
      <c r="L19" s="120"/>
      <c r="M19" s="120"/>
      <c r="N19" s="218"/>
    </row>
    <row r="20" spans="1:14" ht="15.75">
      <c r="A20" s="27">
        <v>1</v>
      </c>
      <c r="B20" s="217">
        <v>2</v>
      </c>
      <c r="C20" s="120"/>
      <c r="D20" s="120"/>
      <c r="E20" s="120"/>
      <c r="F20" s="120"/>
      <c r="G20" s="218"/>
      <c r="H20" s="217">
        <v>3</v>
      </c>
      <c r="I20" s="120"/>
      <c r="J20" s="120"/>
      <c r="K20" s="120"/>
      <c r="L20" s="120"/>
      <c r="M20" s="120"/>
      <c r="N20" s="218"/>
    </row>
    <row r="21" spans="1:14" ht="15.75">
      <c r="A21" s="27" t="s">
        <v>82</v>
      </c>
      <c r="B21" s="206" t="s">
        <v>21</v>
      </c>
      <c r="C21" s="207"/>
      <c r="D21" s="207"/>
      <c r="E21" s="207"/>
      <c r="F21" s="207"/>
      <c r="G21" s="208"/>
      <c r="H21" s="209">
        <v>26291660</v>
      </c>
      <c r="I21" s="210"/>
      <c r="J21" s="210"/>
      <c r="K21" s="210"/>
      <c r="L21" s="210"/>
      <c r="M21" s="210"/>
      <c r="N21" s="211"/>
    </row>
    <row r="22" spans="1:14" ht="15.75">
      <c r="A22" s="27"/>
      <c r="B22" s="206" t="s">
        <v>25</v>
      </c>
      <c r="C22" s="207"/>
      <c r="D22" s="207"/>
      <c r="E22" s="207"/>
      <c r="F22" s="207"/>
      <c r="G22" s="208"/>
      <c r="H22" s="209"/>
      <c r="I22" s="210"/>
      <c r="J22" s="210"/>
      <c r="K22" s="210"/>
      <c r="L22" s="210"/>
      <c r="M22" s="210"/>
      <c r="N22" s="211"/>
    </row>
    <row r="23" spans="1:14" ht="15.75">
      <c r="A23" s="28" t="s">
        <v>83</v>
      </c>
      <c r="B23" s="206" t="s">
        <v>26</v>
      </c>
      <c r="C23" s="207"/>
      <c r="D23" s="207"/>
      <c r="E23" s="207"/>
      <c r="F23" s="207"/>
      <c r="G23" s="208"/>
      <c r="H23" s="209">
        <v>24990907</v>
      </c>
      <c r="I23" s="210"/>
      <c r="J23" s="210"/>
      <c r="K23" s="210"/>
      <c r="L23" s="210"/>
      <c r="M23" s="210"/>
      <c r="N23" s="211"/>
    </row>
    <row r="24" spans="1:14" ht="15.75">
      <c r="A24" s="27"/>
      <c r="B24" s="206" t="s">
        <v>27</v>
      </c>
      <c r="C24" s="207"/>
      <c r="D24" s="207"/>
      <c r="E24" s="207"/>
      <c r="F24" s="207"/>
      <c r="G24" s="208"/>
      <c r="H24" s="209"/>
      <c r="I24" s="210"/>
      <c r="J24" s="210"/>
      <c r="K24" s="210"/>
      <c r="L24" s="210"/>
      <c r="M24" s="210"/>
      <c r="N24" s="211"/>
    </row>
    <row r="25" spans="1:14" ht="15.75">
      <c r="A25" s="27" t="s">
        <v>84</v>
      </c>
      <c r="B25" s="206" t="s">
        <v>28</v>
      </c>
      <c r="C25" s="207"/>
      <c r="D25" s="207"/>
      <c r="E25" s="207"/>
      <c r="F25" s="207"/>
      <c r="G25" s="208"/>
      <c r="H25" s="209">
        <v>495692</v>
      </c>
      <c r="I25" s="210"/>
      <c r="J25" s="210"/>
      <c r="K25" s="210"/>
      <c r="L25" s="210"/>
      <c r="M25" s="210"/>
      <c r="N25" s="211"/>
    </row>
    <row r="26" spans="1:14" ht="15.75">
      <c r="A26" s="27" t="s">
        <v>85</v>
      </c>
      <c r="B26" s="206" t="s">
        <v>29</v>
      </c>
      <c r="C26" s="207"/>
      <c r="D26" s="207"/>
      <c r="E26" s="207"/>
      <c r="F26" s="207"/>
      <c r="G26" s="208"/>
      <c r="H26" s="209">
        <v>1300753</v>
      </c>
      <c r="I26" s="210"/>
      <c r="J26" s="210"/>
      <c r="K26" s="210"/>
      <c r="L26" s="210"/>
      <c r="M26" s="210"/>
      <c r="N26" s="211"/>
    </row>
    <row r="27" spans="1:14" ht="15.75">
      <c r="A27" s="27"/>
      <c r="B27" s="206" t="s">
        <v>30</v>
      </c>
      <c r="C27" s="207"/>
      <c r="D27" s="207"/>
      <c r="E27" s="207"/>
      <c r="F27" s="207"/>
      <c r="G27" s="208"/>
      <c r="H27" s="209"/>
      <c r="I27" s="210"/>
      <c r="J27" s="210"/>
      <c r="K27" s="210"/>
      <c r="L27" s="210"/>
      <c r="M27" s="210"/>
      <c r="N27" s="211"/>
    </row>
    <row r="28" spans="1:14" ht="15.75">
      <c r="A28" s="27" t="s">
        <v>86</v>
      </c>
      <c r="B28" s="206" t="s">
        <v>31</v>
      </c>
      <c r="C28" s="207"/>
      <c r="D28" s="207"/>
      <c r="E28" s="207"/>
      <c r="F28" s="207"/>
      <c r="G28" s="208"/>
      <c r="H28" s="209">
        <v>120637</v>
      </c>
      <c r="I28" s="210"/>
      <c r="J28" s="210"/>
      <c r="K28" s="210"/>
      <c r="L28" s="210"/>
      <c r="M28" s="210"/>
      <c r="N28" s="211"/>
    </row>
    <row r="29" spans="1:14" ht="15.75">
      <c r="A29" s="27" t="s">
        <v>81</v>
      </c>
      <c r="B29" s="206" t="s">
        <v>23</v>
      </c>
      <c r="C29" s="207"/>
      <c r="D29" s="207"/>
      <c r="E29" s="207"/>
      <c r="F29" s="207"/>
      <c r="G29" s="208"/>
      <c r="H29" s="209">
        <v>0</v>
      </c>
      <c r="I29" s="210"/>
      <c r="J29" s="210"/>
      <c r="K29" s="210"/>
      <c r="L29" s="210"/>
      <c r="M29" s="210"/>
      <c r="N29" s="211"/>
    </row>
    <row r="30" spans="1:14" ht="15.75">
      <c r="A30" s="27"/>
      <c r="B30" s="206" t="s">
        <v>25</v>
      </c>
      <c r="C30" s="207"/>
      <c r="D30" s="207"/>
      <c r="E30" s="207"/>
      <c r="F30" s="207"/>
      <c r="G30" s="208"/>
      <c r="H30" s="209"/>
      <c r="I30" s="210"/>
      <c r="J30" s="210"/>
      <c r="K30" s="210"/>
      <c r="L30" s="210"/>
      <c r="M30" s="210"/>
      <c r="N30" s="211"/>
    </row>
    <row r="31" spans="1:14" ht="15.75">
      <c r="A31" s="27" t="s">
        <v>87</v>
      </c>
      <c r="B31" s="206" t="s">
        <v>73</v>
      </c>
      <c r="C31" s="207"/>
      <c r="D31" s="207"/>
      <c r="E31" s="207"/>
      <c r="F31" s="207"/>
      <c r="G31" s="208"/>
      <c r="H31" s="209">
        <v>0</v>
      </c>
      <c r="I31" s="210"/>
      <c r="J31" s="210"/>
      <c r="K31" s="210"/>
      <c r="L31" s="210"/>
      <c r="M31" s="210"/>
      <c r="N31" s="211"/>
    </row>
    <row r="32" spans="1:14" ht="15.75">
      <c r="A32" s="27"/>
      <c r="B32" s="206" t="s">
        <v>0</v>
      </c>
      <c r="C32" s="207"/>
      <c r="D32" s="207"/>
      <c r="E32" s="207"/>
      <c r="F32" s="207"/>
      <c r="G32" s="208"/>
      <c r="H32" s="209"/>
      <c r="I32" s="210"/>
      <c r="J32" s="210"/>
      <c r="K32" s="210"/>
      <c r="L32" s="210"/>
      <c r="M32" s="210"/>
      <c r="N32" s="211"/>
    </row>
    <row r="33" spans="1:14" ht="15.75">
      <c r="A33" s="27" t="s">
        <v>88</v>
      </c>
      <c r="B33" s="206" t="s">
        <v>74</v>
      </c>
      <c r="C33" s="207"/>
      <c r="D33" s="207"/>
      <c r="E33" s="207"/>
      <c r="F33" s="207"/>
      <c r="G33" s="208"/>
      <c r="H33" s="209">
        <v>0</v>
      </c>
      <c r="I33" s="210"/>
      <c r="J33" s="210"/>
      <c r="K33" s="210"/>
      <c r="L33" s="210"/>
      <c r="M33" s="210"/>
      <c r="N33" s="211"/>
    </row>
    <row r="34" spans="1:14" ht="32.25" customHeight="1">
      <c r="A34" s="27" t="s">
        <v>89</v>
      </c>
      <c r="B34" s="235" t="s">
        <v>75</v>
      </c>
      <c r="C34" s="236"/>
      <c r="D34" s="236"/>
      <c r="E34" s="236"/>
      <c r="F34" s="236"/>
      <c r="G34" s="237"/>
      <c r="H34" s="209">
        <v>0</v>
      </c>
      <c r="I34" s="210"/>
      <c r="J34" s="210"/>
      <c r="K34" s="210"/>
      <c r="L34" s="210"/>
      <c r="M34" s="210"/>
      <c r="N34" s="211"/>
    </row>
    <row r="35" spans="1:14" ht="14.25" customHeight="1">
      <c r="A35" s="27" t="s">
        <v>90</v>
      </c>
      <c r="B35" s="235" t="s">
        <v>76</v>
      </c>
      <c r="C35" s="236"/>
      <c r="D35" s="236"/>
      <c r="E35" s="236"/>
      <c r="F35" s="236"/>
      <c r="G35" s="237"/>
      <c r="H35" s="209">
        <v>0</v>
      </c>
      <c r="I35" s="210"/>
      <c r="J35" s="210"/>
      <c r="K35" s="210"/>
      <c r="L35" s="210"/>
      <c r="M35" s="210"/>
      <c r="N35" s="211"/>
    </row>
    <row r="36" spans="1:14" ht="15.75">
      <c r="A36" s="27" t="s">
        <v>91</v>
      </c>
      <c r="B36" s="206" t="s">
        <v>32</v>
      </c>
      <c r="C36" s="207"/>
      <c r="D36" s="207"/>
      <c r="E36" s="207"/>
      <c r="F36" s="207"/>
      <c r="G36" s="208"/>
      <c r="H36" s="209">
        <v>0</v>
      </c>
      <c r="I36" s="210"/>
      <c r="J36" s="210"/>
      <c r="K36" s="210"/>
      <c r="L36" s="210"/>
      <c r="M36" s="210"/>
      <c r="N36" s="211"/>
    </row>
    <row r="37" spans="1:14" ht="15.75">
      <c r="A37" s="27" t="s">
        <v>92</v>
      </c>
      <c r="B37" s="206" t="s">
        <v>33</v>
      </c>
      <c r="C37" s="207"/>
      <c r="D37" s="207"/>
      <c r="E37" s="207"/>
      <c r="F37" s="207"/>
      <c r="G37" s="208"/>
      <c r="H37" s="209">
        <v>0</v>
      </c>
      <c r="I37" s="210"/>
      <c r="J37" s="210"/>
      <c r="K37" s="210"/>
      <c r="L37" s="210"/>
      <c r="M37" s="210"/>
      <c r="N37" s="211"/>
    </row>
    <row r="38" spans="1:14" ht="15.75">
      <c r="A38" s="27" t="s">
        <v>80</v>
      </c>
      <c r="B38" s="206" t="s">
        <v>24</v>
      </c>
      <c r="C38" s="207"/>
      <c r="D38" s="207"/>
      <c r="E38" s="207"/>
      <c r="F38" s="207"/>
      <c r="G38" s="208"/>
      <c r="H38" s="209">
        <v>4291988</v>
      </c>
      <c r="I38" s="210"/>
      <c r="J38" s="210"/>
      <c r="K38" s="210"/>
      <c r="L38" s="210"/>
      <c r="M38" s="210"/>
      <c r="N38" s="211"/>
    </row>
    <row r="39" spans="1:14" ht="15.75">
      <c r="A39" s="27"/>
      <c r="B39" s="206" t="s">
        <v>25</v>
      </c>
      <c r="C39" s="207"/>
      <c r="D39" s="207"/>
      <c r="E39" s="207"/>
      <c r="F39" s="207"/>
      <c r="G39" s="208"/>
      <c r="H39" s="209"/>
      <c r="I39" s="210"/>
      <c r="J39" s="210"/>
      <c r="K39" s="210"/>
      <c r="L39" s="210"/>
      <c r="M39" s="210"/>
      <c r="N39" s="211"/>
    </row>
    <row r="40" spans="1:14" ht="15.75">
      <c r="A40" s="27" t="s">
        <v>93</v>
      </c>
      <c r="B40" s="206" t="s">
        <v>77</v>
      </c>
      <c r="C40" s="207"/>
      <c r="D40" s="207"/>
      <c r="E40" s="207"/>
      <c r="F40" s="207"/>
      <c r="G40" s="208"/>
      <c r="H40" s="209">
        <v>0</v>
      </c>
      <c r="I40" s="210"/>
      <c r="J40" s="210"/>
      <c r="K40" s="210"/>
      <c r="L40" s="210"/>
      <c r="M40" s="210"/>
      <c r="N40" s="211"/>
    </row>
    <row r="41" spans="1:14" ht="15.75">
      <c r="A41" s="27" t="s">
        <v>94</v>
      </c>
      <c r="B41" s="206" t="s">
        <v>78</v>
      </c>
      <c r="C41" s="207"/>
      <c r="D41" s="207"/>
      <c r="E41" s="207"/>
      <c r="F41" s="207"/>
      <c r="G41" s="208"/>
      <c r="H41" s="209">
        <v>4291988</v>
      </c>
      <c r="I41" s="210"/>
      <c r="J41" s="210"/>
      <c r="K41" s="210"/>
      <c r="L41" s="210"/>
      <c r="M41" s="210"/>
      <c r="N41" s="211"/>
    </row>
    <row r="42" spans="1:14" ht="15.75">
      <c r="A42" s="27"/>
      <c r="B42" s="206" t="s">
        <v>0</v>
      </c>
      <c r="C42" s="207"/>
      <c r="D42" s="207"/>
      <c r="E42" s="207"/>
      <c r="F42" s="207"/>
      <c r="G42" s="208"/>
      <c r="H42" s="209"/>
      <c r="I42" s="210"/>
      <c r="J42" s="210"/>
      <c r="K42" s="210"/>
      <c r="L42" s="210"/>
      <c r="M42" s="210"/>
      <c r="N42" s="211"/>
    </row>
    <row r="43" spans="1:14" ht="15.75">
      <c r="A43" s="27" t="s">
        <v>95</v>
      </c>
      <c r="B43" s="206" t="s">
        <v>34</v>
      </c>
      <c r="C43" s="207"/>
      <c r="D43" s="207"/>
      <c r="E43" s="207"/>
      <c r="F43" s="207"/>
      <c r="G43" s="208"/>
      <c r="H43" s="212">
        <v>947929</v>
      </c>
      <c r="I43" s="213"/>
      <c r="J43" s="213"/>
      <c r="K43" s="213"/>
      <c r="L43" s="213"/>
      <c r="M43" s="213"/>
      <c r="N43" s="214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23" t="s">
        <v>79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5.75">
      <c r="A46" s="123" t="s">
        <v>240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31.5" customHeight="1">
      <c r="A48" s="220" t="s">
        <v>19</v>
      </c>
      <c r="B48" s="220"/>
      <c r="C48" s="220"/>
      <c r="D48" s="220" t="s">
        <v>96</v>
      </c>
      <c r="E48" s="220" t="s">
        <v>97</v>
      </c>
      <c r="F48" s="220"/>
      <c r="G48" s="220" t="s">
        <v>98</v>
      </c>
      <c r="H48" s="220"/>
      <c r="I48" s="220"/>
      <c r="J48" s="220"/>
      <c r="K48" s="220"/>
      <c r="L48" s="220"/>
      <c r="M48" s="220"/>
      <c r="N48" s="220"/>
    </row>
    <row r="49" spans="1:14" ht="15.75" customHeight="1">
      <c r="A49" s="220"/>
      <c r="B49" s="220"/>
      <c r="C49" s="220"/>
      <c r="D49" s="220"/>
      <c r="E49" s="220"/>
      <c r="F49" s="220"/>
      <c r="G49" s="220" t="s">
        <v>99</v>
      </c>
      <c r="H49" s="220" t="s">
        <v>22</v>
      </c>
      <c r="I49" s="220"/>
      <c r="J49" s="220"/>
      <c r="K49" s="220"/>
      <c r="L49" s="220"/>
      <c r="M49" s="220"/>
      <c r="N49" s="220"/>
    </row>
    <row r="50" spans="1:14" ht="93" customHeight="1">
      <c r="A50" s="220"/>
      <c r="B50" s="220"/>
      <c r="C50" s="220"/>
      <c r="D50" s="220"/>
      <c r="E50" s="220"/>
      <c r="F50" s="220"/>
      <c r="G50" s="220"/>
      <c r="H50" s="220" t="s">
        <v>100</v>
      </c>
      <c r="I50" s="234" t="s">
        <v>182</v>
      </c>
      <c r="J50" s="234"/>
      <c r="K50" s="234" t="s">
        <v>101</v>
      </c>
      <c r="L50" s="234"/>
      <c r="M50" s="234" t="s">
        <v>102</v>
      </c>
      <c r="N50" s="234"/>
    </row>
    <row r="51" spans="1:14" ht="30.75" customHeight="1">
      <c r="A51" s="220"/>
      <c r="B51" s="220"/>
      <c r="C51" s="220"/>
      <c r="D51" s="220"/>
      <c r="E51" s="220"/>
      <c r="F51" s="220"/>
      <c r="G51" s="220"/>
      <c r="H51" s="220"/>
      <c r="I51" s="234"/>
      <c r="J51" s="234"/>
      <c r="K51" s="234"/>
      <c r="L51" s="234"/>
      <c r="M51" s="46" t="s">
        <v>99</v>
      </c>
      <c r="N51" s="15" t="s">
        <v>122</v>
      </c>
    </row>
    <row r="52" spans="1:14" ht="15.75" customHeight="1">
      <c r="A52" s="238">
        <v>1</v>
      </c>
      <c r="B52" s="238"/>
      <c r="C52" s="238"/>
      <c r="D52" s="30">
        <v>2</v>
      </c>
      <c r="E52" s="233">
        <v>3</v>
      </c>
      <c r="F52" s="233"/>
      <c r="G52" s="30">
        <v>4</v>
      </c>
      <c r="H52" s="30">
        <v>5</v>
      </c>
      <c r="I52" s="233">
        <v>6</v>
      </c>
      <c r="J52" s="233"/>
      <c r="K52" s="233">
        <v>7</v>
      </c>
      <c r="L52" s="233"/>
      <c r="M52" s="30">
        <v>8</v>
      </c>
      <c r="N52" s="31">
        <v>9</v>
      </c>
    </row>
    <row r="53" spans="1:14" ht="17.25" customHeight="1">
      <c r="A53" s="140" t="s">
        <v>103</v>
      </c>
      <c r="B53" s="140"/>
      <c r="C53" s="140"/>
      <c r="D53" s="13">
        <v>100</v>
      </c>
      <c r="E53" s="225" t="s">
        <v>123</v>
      </c>
      <c r="F53" s="225"/>
      <c r="G53" s="49">
        <f>SUM(G55,G56,G57,G58,G59:G60,G60,G61)</f>
        <v>28429400</v>
      </c>
      <c r="H53" s="50">
        <f>SUM(H56)</f>
        <v>23155600</v>
      </c>
      <c r="I53" s="142">
        <f>SUM(I59)</f>
        <v>3723800</v>
      </c>
      <c r="J53" s="142"/>
      <c r="K53" s="142">
        <f>SUM(K59)</f>
        <v>1050000</v>
      </c>
      <c r="L53" s="142"/>
      <c r="M53" s="49">
        <f>SUM(M55,M57,M56,M58,M59,M60,M61)</f>
        <v>500000</v>
      </c>
      <c r="N53" s="15"/>
    </row>
    <row r="54" spans="1:14" ht="17.25" customHeight="1">
      <c r="A54" s="140" t="s">
        <v>22</v>
      </c>
      <c r="B54" s="140"/>
      <c r="C54" s="140"/>
      <c r="D54" s="13"/>
      <c r="E54" s="155"/>
      <c r="F54" s="156"/>
      <c r="G54" s="51"/>
      <c r="H54" s="52"/>
      <c r="I54" s="230"/>
      <c r="J54" s="230"/>
      <c r="K54" s="230"/>
      <c r="L54" s="230"/>
      <c r="M54" s="49"/>
      <c r="N54" s="15"/>
    </row>
    <row r="55" spans="1:14" ht="17.25" customHeight="1">
      <c r="A55" s="140" t="s">
        <v>104</v>
      </c>
      <c r="B55" s="140"/>
      <c r="C55" s="140"/>
      <c r="D55" s="13">
        <v>110</v>
      </c>
      <c r="E55" s="154"/>
      <c r="F55" s="154"/>
      <c r="G55" s="49">
        <f>SUM(H55,M55)</f>
        <v>0</v>
      </c>
      <c r="H55" s="49" t="s">
        <v>123</v>
      </c>
      <c r="I55" s="142" t="s">
        <v>123</v>
      </c>
      <c r="J55" s="142"/>
      <c r="K55" s="142" t="s">
        <v>123</v>
      </c>
      <c r="L55" s="142"/>
      <c r="M55" s="49">
        <v>0</v>
      </c>
      <c r="N55" s="29" t="s">
        <v>123</v>
      </c>
    </row>
    <row r="56" spans="1:14" ht="17.25" customHeight="1">
      <c r="A56" s="140" t="s">
        <v>105</v>
      </c>
      <c r="B56" s="140"/>
      <c r="C56" s="140"/>
      <c r="D56" s="13">
        <v>120</v>
      </c>
      <c r="E56" s="154"/>
      <c r="F56" s="154"/>
      <c r="G56" s="49">
        <f>SUM(H56,M56)</f>
        <v>23655600</v>
      </c>
      <c r="H56" s="50">
        <v>23155600</v>
      </c>
      <c r="I56" s="142" t="s">
        <v>123</v>
      </c>
      <c r="J56" s="142"/>
      <c r="K56" s="142" t="s">
        <v>123</v>
      </c>
      <c r="L56" s="142"/>
      <c r="M56" s="49">
        <v>500000</v>
      </c>
      <c r="N56" s="15"/>
    </row>
    <row r="57" spans="1:14" ht="29.25" customHeight="1">
      <c r="A57" s="140" t="s">
        <v>124</v>
      </c>
      <c r="B57" s="140"/>
      <c r="C57" s="140"/>
      <c r="D57" s="13">
        <v>130</v>
      </c>
      <c r="E57" s="154"/>
      <c r="F57" s="154"/>
      <c r="G57" s="47">
        <f>M57</f>
        <v>0</v>
      </c>
      <c r="H57" s="47" t="s">
        <v>123</v>
      </c>
      <c r="I57" s="232" t="s">
        <v>123</v>
      </c>
      <c r="J57" s="232"/>
      <c r="K57" s="232" t="s">
        <v>123</v>
      </c>
      <c r="L57" s="232"/>
      <c r="M57" s="49">
        <v>0</v>
      </c>
      <c r="N57" s="29" t="s">
        <v>123</v>
      </c>
    </row>
    <row r="58" spans="1:14" ht="78" customHeight="1">
      <c r="A58" s="140" t="s">
        <v>125</v>
      </c>
      <c r="B58" s="140"/>
      <c r="C58" s="140"/>
      <c r="D58" s="13">
        <v>140</v>
      </c>
      <c r="E58" s="154"/>
      <c r="F58" s="154"/>
      <c r="G58" s="47">
        <f>SUM(H58,M58)</f>
        <v>0</v>
      </c>
      <c r="H58" s="47" t="s">
        <v>123</v>
      </c>
      <c r="I58" s="232" t="s">
        <v>123</v>
      </c>
      <c r="J58" s="232"/>
      <c r="K58" s="232" t="s">
        <v>123</v>
      </c>
      <c r="L58" s="232"/>
      <c r="M58" s="49">
        <v>0</v>
      </c>
      <c r="N58" s="29" t="s">
        <v>123</v>
      </c>
    </row>
    <row r="59" spans="1:14" ht="33" customHeight="1">
      <c r="A59" s="140" t="s">
        <v>106</v>
      </c>
      <c r="B59" s="140"/>
      <c r="C59" s="140"/>
      <c r="D59" s="13">
        <v>150</v>
      </c>
      <c r="E59" s="154"/>
      <c r="F59" s="154"/>
      <c r="G59" s="49">
        <f>SUM(I59:M59)</f>
        <v>4773800</v>
      </c>
      <c r="H59" s="47" t="s">
        <v>123</v>
      </c>
      <c r="I59" s="232">
        <v>3723800</v>
      </c>
      <c r="J59" s="232"/>
      <c r="K59" s="232">
        <v>1050000</v>
      </c>
      <c r="L59" s="232"/>
      <c r="M59" s="49">
        <v>0</v>
      </c>
      <c r="N59" s="29" t="s">
        <v>123</v>
      </c>
    </row>
    <row r="60" spans="1:14" ht="17.25" customHeight="1">
      <c r="A60" s="140" t="s">
        <v>107</v>
      </c>
      <c r="B60" s="140"/>
      <c r="C60" s="140"/>
      <c r="D60" s="13">
        <v>160</v>
      </c>
      <c r="E60" s="154"/>
      <c r="F60" s="154"/>
      <c r="G60" s="47">
        <f>M60</f>
        <v>0</v>
      </c>
      <c r="H60" s="47" t="s">
        <v>123</v>
      </c>
      <c r="I60" s="232" t="s">
        <v>123</v>
      </c>
      <c r="J60" s="232"/>
      <c r="K60" s="232" t="s">
        <v>123</v>
      </c>
      <c r="L60" s="232"/>
      <c r="M60" s="49">
        <v>0</v>
      </c>
      <c r="N60" s="15"/>
    </row>
    <row r="61" spans="1:14" ht="17.25" customHeight="1">
      <c r="A61" s="140" t="s">
        <v>108</v>
      </c>
      <c r="B61" s="140"/>
      <c r="C61" s="140"/>
      <c r="D61" s="13">
        <v>180</v>
      </c>
      <c r="E61" s="225" t="s">
        <v>123</v>
      </c>
      <c r="F61" s="225"/>
      <c r="G61" s="47">
        <f>M61</f>
        <v>0</v>
      </c>
      <c r="H61" s="47" t="s">
        <v>123</v>
      </c>
      <c r="I61" s="232" t="s">
        <v>123</v>
      </c>
      <c r="J61" s="232"/>
      <c r="K61" s="232" t="s">
        <v>123</v>
      </c>
      <c r="L61" s="232"/>
      <c r="M61" s="49">
        <v>0</v>
      </c>
      <c r="N61" s="29" t="s">
        <v>123</v>
      </c>
    </row>
    <row r="62" spans="1:14" ht="17.25" customHeight="1">
      <c r="A62" s="140" t="s">
        <v>109</v>
      </c>
      <c r="B62" s="140"/>
      <c r="C62" s="140"/>
      <c r="D62" s="32" t="s">
        <v>130</v>
      </c>
      <c r="E62" s="216" t="s">
        <v>123</v>
      </c>
      <c r="F62" s="216"/>
      <c r="G62" s="49">
        <f>SUM(H62:N62)</f>
        <v>28429400</v>
      </c>
      <c r="H62" s="49">
        <f>SUM(H64,H74,H76,H80,H81,H84)</f>
        <v>23155600</v>
      </c>
      <c r="I62" s="142">
        <f>SUM(I64,I74,I76,I80,I81,I84)</f>
        <v>3723800</v>
      </c>
      <c r="J62" s="142"/>
      <c r="K62" s="142">
        <f>SUM(K64,K74,K76,K80,K81,K84)</f>
        <v>1050000</v>
      </c>
      <c r="L62" s="142"/>
      <c r="M62" s="49">
        <f>SUM(M64,M74,M76,M80,M81,M84)</f>
        <v>500000</v>
      </c>
      <c r="N62" s="49">
        <f>SUM(N64,N74,N76,N80,N81,N84)</f>
        <v>0</v>
      </c>
    </row>
    <row r="63" spans="1:14" ht="17.25" customHeight="1">
      <c r="A63" s="140" t="s">
        <v>22</v>
      </c>
      <c r="B63" s="140"/>
      <c r="C63" s="140"/>
      <c r="D63" s="32"/>
      <c r="E63" s="216"/>
      <c r="F63" s="216"/>
      <c r="G63" s="56"/>
      <c r="H63" s="57"/>
      <c r="I63" s="226"/>
      <c r="J63" s="226"/>
      <c r="K63" s="226"/>
      <c r="L63" s="226"/>
      <c r="M63" s="49"/>
      <c r="N63" s="15"/>
    </row>
    <row r="64" spans="1:15" s="17" customFormat="1" ht="17.25" customHeight="1">
      <c r="A64" s="223" t="s">
        <v>126</v>
      </c>
      <c r="B64" s="223"/>
      <c r="C64" s="223"/>
      <c r="D64" s="58" t="s">
        <v>131</v>
      </c>
      <c r="E64" s="160"/>
      <c r="F64" s="160"/>
      <c r="G64" s="55">
        <f>G66</f>
        <v>19401000</v>
      </c>
      <c r="H64" s="55">
        <f>H66+2900</f>
        <v>19078900</v>
      </c>
      <c r="I64" s="226">
        <f>I66</f>
        <v>0</v>
      </c>
      <c r="J64" s="226"/>
      <c r="K64" s="226">
        <f>K66</f>
        <v>0</v>
      </c>
      <c r="L64" s="226"/>
      <c r="M64" s="55">
        <f>M66</f>
        <v>325000</v>
      </c>
      <c r="N64" s="55">
        <f>N66</f>
        <v>0</v>
      </c>
      <c r="O64" s="18"/>
    </row>
    <row r="65" spans="1:15" s="17" customFormat="1" ht="17.25" customHeight="1">
      <c r="A65" s="140" t="s">
        <v>110</v>
      </c>
      <c r="B65" s="140"/>
      <c r="C65" s="140"/>
      <c r="D65" s="32"/>
      <c r="E65" s="216"/>
      <c r="F65" s="216"/>
      <c r="G65" s="56"/>
      <c r="H65" s="57"/>
      <c r="I65" s="226"/>
      <c r="J65" s="226"/>
      <c r="K65" s="226"/>
      <c r="L65" s="226"/>
      <c r="M65" s="49"/>
      <c r="N65" s="15"/>
      <c r="O65" s="18"/>
    </row>
    <row r="66" spans="1:14" ht="33" customHeight="1">
      <c r="A66" s="140" t="s">
        <v>111</v>
      </c>
      <c r="B66" s="140"/>
      <c r="C66" s="140"/>
      <c r="D66" s="32" t="s">
        <v>132</v>
      </c>
      <c r="E66" s="216"/>
      <c r="F66" s="216"/>
      <c r="G66" s="59">
        <f>SUM(G67:G73)</f>
        <v>19401000</v>
      </c>
      <c r="H66" s="59">
        <f>SUM(H67:H73)</f>
        <v>19076000</v>
      </c>
      <c r="I66" s="142">
        <f>SUM(I67:J73)</f>
        <v>0</v>
      </c>
      <c r="J66" s="142"/>
      <c r="K66" s="142">
        <f>SUM(K67:L73)</f>
        <v>0</v>
      </c>
      <c r="L66" s="142"/>
      <c r="M66" s="59">
        <f>SUM(M67:M73)</f>
        <v>325000</v>
      </c>
      <c r="N66" s="59">
        <f>SUM(N67:N73)</f>
        <v>0</v>
      </c>
    </row>
    <row r="67" spans="1:14" ht="46.5" customHeight="1">
      <c r="A67" s="140" t="s">
        <v>227</v>
      </c>
      <c r="B67" s="140"/>
      <c r="C67" s="140"/>
      <c r="D67" s="32"/>
      <c r="E67" s="141" t="s">
        <v>228</v>
      </c>
      <c r="F67" s="141"/>
      <c r="G67" s="59">
        <f aca="true" t="shared" si="0" ref="G67:G80">SUM(H67:M67)</f>
        <v>1480600</v>
      </c>
      <c r="H67" s="59">
        <v>1480600</v>
      </c>
      <c r="I67" s="142">
        <v>0</v>
      </c>
      <c r="J67" s="142"/>
      <c r="K67" s="142">
        <v>0</v>
      </c>
      <c r="L67" s="142"/>
      <c r="M67" s="49">
        <v>0</v>
      </c>
      <c r="N67" s="67">
        <v>0</v>
      </c>
    </row>
    <row r="68" spans="1:14" ht="173.25" customHeight="1">
      <c r="A68" s="140" t="s">
        <v>238</v>
      </c>
      <c r="B68" s="140"/>
      <c r="C68" s="140"/>
      <c r="D68" s="32"/>
      <c r="E68" s="141" t="s">
        <v>229</v>
      </c>
      <c r="F68" s="141"/>
      <c r="G68" s="59">
        <f t="shared" si="0"/>
        <v>2974500</v>
      </c>
      <c r="H68" s="59">
        <v>2974500</v>
      </c>
      <c r="I68" s="142">
        <v>0</v>
      </c>
      <c r="J68" s="142"/>
      <c r="K68" s="142">
        <v>0</v>
      </c>
      <c r="L68" s="142"/>
      <c r="M68" s="49">
        <v>0</v>
      </c>
      <c r="N68" s="67">
        <v>0</v>
      </c>
    </row>
    <row r="69" spans="1:14" ht="49.5" customHeight="1">
      <c r="A69" s="140" t="s">
        <v>227</v>
      </c>
      <c r="B69" s="140"/>
      <c r="C69" s="140"/>
      <c r="D69" s="32"/>
      <c r="E69" s="141" t="s">
        <v>233</v>
      </c>
      <c r="F69" s="141"/>
      <c r="G69" s="59">
        <f t="shared" si="0"/>
        <v>1349900</v>
      </c>
      <c r="H69" s="59">
        <v>1349900</v>
      </c>
      <c r="I69" s="142">
        <v>0</v>
      </c>
      <c r="J69" s="142"/>
      <c r="K69" s="142">
        <v>0</v>
      </c>
      <c r="L69" s="142"/>
      <c r="M69" s="49">
        <v>0</v>
      </c>
      <c r="N69" s="67">
        <v>0</v>
      </c>
    </row>
    <row r="70" spans="1:14" ht="176.25" customHeight="1">
      <c r="A70" s="140" t="s">
        <v>238</v>
      </c>
      <c r="B70" s="140"/>
      <c r="C70" s="140"/>
      <c r="D70" s="32"/>
      <c r="E70" s="141" t="s">
        <v>232</v>
      </c>
      <c r="F70" s="141"/>
      <c r="G70" s="59">
        <f t="shared" si="0"/>
        <v>11217200</v>
      </c>
      <c r="H70" s="59">
        <v>11217200</v>
      </c>
      <c r="I70" s="142">
        <v>0</v>
      </c>
      <c r="J70" s="142"/>
      <c r="K70" s="142">
        <v>0</v>
      </c>
      <c r="L70" s="142"/>
      <c r="M70" s="49">
        <v>0</v>
      </c>
      <c r="N70" s="67">
        <v>0</v>
      </c>
    </row>
    <row r="71" spans="1:14" ht="33" customHeight="1">
      <c r="A71" s="140" t="s">
        <v>227</v>
      </c>
      <c r="B71" s="140"/>
      <c r="C71" s="140"/>
      <c r="D71" s="32"/>
      <c r="E71" s="141" t="s">
        <v>235</v>
      </c>
      <c r="F71" s="141"/>
      <c r="G71" s="59">
        <f t="shared" si="0"/>
        <v>284900</v>
      </c>
      <c r="H71" s="59">
        <v>284900</v>
      </c>
      <c r="I71" s="142">
        <v>0</v>
      </c>
      <c r="J71" s="142"/>
      <c r="K71" s="142">
        <v>0</v>
      </c>
      <c r="L71" s="142"/>
      <c r="M71" s="49">
        <v>0</v>
      </c>
      <c r="N71" s="67">
        <v>0</v>
      </c>
    </row>
    <row r="72" spans="1:14" ht="178.5" customHeight="1">
      <c r="A72" s="140" t="s">
        <v>238</v>
      </c>
      <c r="B72" s="140"/>
      <c r="C72" s="140"/>
      <c r="D72" s="32"/>
      <c r="E72" s="141" t="s">
        <v>234</v>
      </c>
      <c r="F72" s="141"/>
      <c r="G72" s="59">
        <f t="shared" si="0"/>
        <v>1768900</v>
      </c>
      <c r="H72" s="59">
        <v>1768900</v>
      </c>
      <c r="I72" s="142">
        <v>0</v>
      </c>
      <c r="J72" s="142"/>
      <c r="K72" s="142">
        <v>0</v>
      </c>
      <c r="L72" s="142"/>
      <c r="M72" s="49">
        <v>0</v>
      </c>
      <c r="N72" s="67">
        <v>0</v>
      </c>
    </row>
    <row r="73" spans="1:14" ht="111" customHeight="1">
      <c r="A73" s="140" t="s">
        <v>237</v>
      </c>
      <c r="B73" s="140"/>
      <c r="C73" s="140"/>
      <c r="D73" s="32"/>
      <c r="E73" s="141" t="s">
        <v>236</v>
      </c>
      <c r="F73" s="141"/>
      <c r="G73" s="59">
        <f t="shared" si="0"/>
        <v>325000</v>
      </c>
      <c r="H73" s="59">
        <v>0</v>
      </c>
      <c r="I73" s="142">
        <v>0</v>
      </c>
      <c r="J73" s="142"/>
      <c r="K73" s="142">
        <v>0</v>
      </c>
      <c r="L73" s="142"/>
      <c r="M73" s="49">
        <v>325000</v>
      </c>
      <c r="N73" s="60">
        <v>0</v>
      </c>
    </row>
    <row r="74" spans="1:14" ht="31.5" customHeight="1">
      <c r="A74" s="224" t="s">
        <v>112</v>
      </c>
      <c r="B74" s="224"/>
      <c r="C74" s="224"/>
      <c r="D74" s="58" t="s">
        <v>133</v>
      </c>
      <c r="E74" s="160"/>
      <c r="F74" s="160"/>
      <c r="G74" s="55">
        <f t="shared" si="0"/>
        <v>0</v>
      </c>
      <c r="H74" s="61">
        <v>0</v>
      </c>
      <c r="I74" s="230">
        <v>0</v>
      </c>
      <c r="J74" s="230"/>
      <c r="K74" s="230">
        <v>0</v>
      </c>
      <c r="L74" s="230"/>
      <c r="M74" s="51">
        <v>0</v>
      </c>
      <c r="N74" s="73">
        <v>0</v>
      </c>
    </row>
    <row r="75" spans="1:15" ht="15.75" customHeight="1">
      <c r="A75" s="140" t="s">
        <v>110</v>
      </c>
      <c r="B75" s="140"/>
      <c r="C75" s="140"/>
      <c r="D75" s="32"/>
      <c r="E75" s="150"/>
      <c r="F75" s="151"/>
      <c r="G75" s="59"/>
      <c r="H75" s="57"/>
      <c r="I75" s="231"/>
      <c r="J75" s="231"/>
      <c r="K75" s="231"/>
      <c r="L75" s="231"/>
      <c r="M75" s="59"/>
      <c r="N75" s="62"/>
      <c r="O75" s="19"/>
    </row>
    <row r="76" spans="1:15" ht="30.75" customHeight="1">
      <c r="A76" s="223" t="s">
        <v>113</v>
      </c>
      <c r="B76" s="223"/>
      <c r="C76" s="223"/>
      <c r="D76" s="58" t="s">
        <v>134</v>
      </c>
      <c r="E76" s="160"/>
      <c r="F76" s="160"/>
      <c r="G76" s="59">
        <f t="shared" si="0"/>
        <v>200</v>
      </c>
      <c r="H76" s="57">
        <f>SUM(H77:H79)</f>
        <v>200</v>
      </c>
      <c r="I76" s="146">
        <f>SUM(I77:J79)</f>
        <v>0</v>
      </c>
      <c r="J76" s="147"/>
      <c r="K76" s="146">
        <f>SUM(K77:L79)</f>
        <v>0</v>
      </c>
      <c r="L76" s="147"/>
      <c r="M76" s="57">
        <f>SUM(M77:M79)</f>
        <v>0</v>
      </c>
      <c r="N76" s="57">
        <f>SUM(N77:N79)</f>
        <v>0</v>
      </c>
      <c r="O76" s="19"/>
    </row>
    <row r="77" spans="1:14" ht="47.25" customHeight="1">
      <c r="A77" s="140" t="s">
        <v>227</v>
      </c>
      <c r="B77" s="140"/>
      <c r="C77" s="140"/>
      <c r="D77" s="58"/>
      <c r="E77" s="141" t="s">
        <v>228</v>
      </c>
      <c r="F77" s="141"/>
      <c r="G77" s="59">
        <f t="shared" si="0"/>
        <v>100</v>
      </c>
      <c r="H77" s="57">
        <v>100</v>
      </c>
      <c r="I77" s="142">
        <v>0</v>
      </c>
      <c r="J77" s="142"/>
      <c r="K77" s="142">
        <v>0</v>
      </c>
      <c r="L77" s="142"/>
      <c r="M77" s="49">
        <v>0</v>
      </c>
      <c r="N77" s="67">
        <v>0</v>
      </c>
    </row>
    <row r="78" spans="1:14" ht="46.5" customHeight="1">
      <c r="A78" s="140" t="s">
        <v>227</v>
      </c>
      <c r="B78" s="140"/>
      <c r="C78" s="140"/>
      <c r="D78" s="58"/>
      <c r="E78" s="141" t="s">
        <v>230</v>
      </c>
      <c r="F78" s="141"/>
      <c r="G78" s="59">
        <f t="shared" si="0"/>
        <v>100</v>
      </c>
      <c r="H78" s="57">
        <v>100</v>
      </c>
      <c r="I78" s="142">
        <v>0</v>
      </c>
      <c r="J78" s="142"/>
      <c r="K78" s="142">
        <v>0</v>
      </c>
      <c r="L78" s="142"/>
      <c r="M78" s="49">
        <v>0</v>
      </c>
      <c r="N78" s="67">
        <v>0</v>
      </c>
    </row>
    <row r="79" spans="1:14" ht="45" customHeight="1">
      <c r="A79" s="140" t="s">
        <v>227</v>
      </c>
      <c r="B79" s="140"/>
      <c r="C79" s="140"/>
      <c r="D79" s="58"/>
      <c r="E79" s="141" t="s">
        <v>231</v>
      </c>
      <c r="F79" s="141"/>
      <c r="G79" s="59">
        <f t="shared" si="0"/>
        <v>0</v>
      </c>
      <c r="H79" s="57">
        <v>0</v>
      </c>
      <c r="I79" s="142">
        <v>0</v>
      </c>
      <c r="J79" s="142"/>
      <c r="K79" s="142">
        <v>0</v>
      </c>
      <c r="L79" s="142"/>
      <c r="M79" s="49">
        <v>0</v>
      </c>
      <c r="N79" s="67">
        <v>0</v>
      </c>
    </row>
    <row r="80" spans="1:14" ht="30" customHeight="1">
      <c r="A80" s="153" t="s">
        <v>127</v>
      </c>
      <c r="B80" s="153"/>
      <c r="C80" s="153"/>
      <c r="D80" s="63" t="s">
        <v>135</v>
      </c>
      <c r="E80" s="144"/>
      <c r="F80" s="145"/>
      <c r="G80" s="59">
        <f t="shared" si="0"/>
        <v>0</v>
      </c>
      <c r="H80" s="70">
        <v>0</v>
      </c>
      <c r="I80" s="142">
        <v>0</v>
      </c>
      <c r="J80" s="142"/>
      <c r="K80" s="142">
        <v>0</v>
      </c>
      <c r="L80" s="142"/>
      <c r="M80" s="49">
        <v>0</v>
      </c>
      <c r="N80" s="67">
        <v>0</v>
      </c>
    </row>
    <row r="81" spans="1:14" ht="45.75" customHeight="1">
      <c r="A81" s="153" t="s">
        <v>128</v>
      </c>
      <c r="B81" s="153"/>
      <c r="C81" s="153"/>
      <c r="D81" s="63" t="s">
        <v>136</v>
      </c>
      <c r="E81" s="148"/>
      <c r="F81" s="148"/>
      <c r="G81" s="65">
        <f>SUM(G82:G83)</f>
        <v>925000</v>
      </c>
      <c r="H81" s="64">
        <v>0</v>
      </c>
      <c r="I81" s="226">
        <f>SUM(I82:J83)</f>
        <v>925000</v>
      </c>
      <c r="J81" s="226"/>
      <c r="K81" s="227">
        <v>0</v>
      </c>
      <c r="L81" s="228"/>
      <c r="M81" s="51">
        <v>0</v>
      </c>
      <c r="N81" s="72">
        <v>0</v>
      </c>
    </row>
    <row r="82" spans="1:14" ht="47.25" customHeight="1">
      <c r="A82" s="140" t="s">
        <v>186</v>
      </c>
      <c r="B82" s="140"/>
      <c r="C82" s="140"/>
      <c r="D82" s="66"/>
      <c r="E82" s="157" t="s">
        <v>188</v>
      </c>
      <c r="F82" s="157"/>
      <c r="G82" s="59">
        <f>SUM(H82:M82)</f>
        <v>20000</v>
      </c>
      <c r="H82" s="59">
        <v>0</v>
      </c>
      <c r="I82" s="149">
        <v>20000</v>
      </c>
      <c r="J82" s="149"/>
      <c r="K82" s="142">
        <v>0</v>
      </c>
      <c r="L82" s="142"/>
      <c r="M82" s="49">
        <v>0</v>
      </c>
      <c r="N82" s="67">
        <v>0</v>
      </c>
    </row>
    <row r="83" spans="1:14" ht="76.5" customHeight="1">
      <c r="A83" s="158" t="s">
        <v>183</v>
      </c>
      <c r="B83" s="158"/>
      <c r="C83" s="158"/>
      <c r="D83" s="66"/>
      <c r="E83" s="157" t="s">
        <v>184</v>
      </c>
      <c r="F83" s="157"/>
      <c r="G83" s="59">
        <f>SUM(H83:M83)</f>
        <v>905000</v>
      </c>
      <c r="H83" s="59">
        <v>0</v>
      </c>
      <c r="I83" s="149">
        <v>905000</v>
      </c>
      <c r="J83" s="149"/>
      <c r="K83" s="142">
        <v>0</v>
      </c>
      <c r="L83" s="142"/>
      <c r="M83" s="49">
        <v>0</v>
      </c>
      <c r="N83" s="67">
        <v>0</v>
      </c>
    </row>
    <row r="84" spans="1:14" ht="32.25" customHeight="1">
      <c r="A84" s="153" t="s">
        <v>129</v>
      </c>
      <c r="B84" s="153"/>
      <c r="C84" s="153"/>
      <c r="D84" s="63" t="s">
        <v>137</v>
      </c>
      <c r="E84" s="154" t="s">
        <v>123</v>
      </c>
      <c r="F84" s="154"/>
      <c r="G84" s="55">
        <f>SUM(H84:M84)</f>
        <v>8100300</v>
      </c>
      <c r="H84" s="55">
        <f>SUM(H85:H113)</f>
        <v>4076500</v>
      </c>
      <c r="I84" s="229">
        <f>SUM(I85:J113)</f>
        <v>2798800</v>
      </c>
      <c r="J84" s="229"/>
      <c r="K84" s="229">
        <f>SUM(K85:L113)</f>
        <v>1050000</v>
      </c>
      <c r="L84" s="229"/>
      <c r="M84" s="55">
        <f>SUM(M85:M113)</f>
        <v>175000</v>
      </c>
      <c r="N84" s="55">
        <f>SUM(N85:N113)</f>
        <v>0</v>
      </c>
    </row>
    <row r="85" spans="1:14" ht="45.75" customHeight="1">
      <c r="A85" s="140" t="s">
        <v>227</v>
      </c>
      <c r="B85" s="140"/>
      <c r="C85" s="140"/>
      <c r="D85" s="32"/>
      <c r="E85" s="141" t="s">
        <v>228</v>
      </c>
      <c r="F85" s="141"/>
      <c r="G85" s="59">
        <f aca="true" t="shared" si="1" ref="G85:G90">SUM(H85:N85)</f>
        <v>1937400</v>
      </c>
      <c r="H85" s="59">
        <v>1937400</v>
      </c>
      <c r="I85" s="142">
        <v>0</v>
      </c>
      <c r="J85" s="142"/>
      <c r="K85" s="142">
        <v>0</v>
      </c>
      <c r="L85" s="142"/>
      <c r="M85" s="49">
        <v>0</v>
      </c>
      <c r="N85" s="67">
        <v>0</v>
      </c>
    </row>
    <row r="86" spans="1:14" ht="175.5" customHeight="1">
      <c r="A86" s="140" t="s">
        <v>238</v>
      </c>
      <c r="B86" s="140"/>
      <c r="C86" s="140"/>
      <c r="D86" s="32"/>
      <c r="E86" s="141" t="s">
        <v>229</v>
      </c>
      <c r="F86" s="141"/>
      <c r="G86" s="59">
        <f t="shared" si="1"/>
        <v>0</v>
      </c>
      <c r="H86" s="59">
        <v>0</v>
      </c>
      <c r="I86" s="142">
        <v>0</v>
      </c>
      <c r="J86" s="142"/>
      <c r="K86" s="142">
        <v>0</v>
      </c>
      <c r="L86" s="142"/>
      <c r="M86" s="49">
        <v>0</v>
      </c>
      <c r="N86" s="67">
        <v>0</v>
      </c>
    </row>
    <row r="87" spans="1:14" ht="43.5" customHeight="1">
      <c r="A87" s="140" t="s">
        <v>227</v>
      </c>
      <c r="B87" s="140"/>
      <c r="C87" s="140"/>
      <c r="D87" s="66"/>
      <c r="E87" s="141" t="s">
        <v>233</v>
      </c>
      <c r="F87" s="141"/>
      <c r="G87" s="59">
        <f t="shared" si="1"/>
        <v>1766300</v>
      </c>
      <c r="H87" s="59">
        <v>1766300</v>
      </c>
      <c r="I87" s="142">
        <v>0</v>
      </c>
      <c r="J87" s="142"/>
      <c r="K87" s="142">
        <v>0</v>
      </c>
      <c r="L87" s="142"/>
      <c r="M87" s="49">
        <v>0</v>
      </c>
      <c r="N87" s="67">
        <v>0</v>
      </c>
    </row>
    <row r="88" spans="1:14" ht="177.75" customHeight="1">
      <c r="A88" s="140" t="s">
        <v>238</v>
      </c>
      <c r="B88" s="140"/>
      <c r="C88" s="140"/>
      <c r="D88" s="66"/>
      <c r="E88" s="141" t="s">
        <v>232</v>
      </c>
      <c r="F88" s="141"/>
      <c r="G88" s="59">
        <f t="shared" si="1"/>
        <v>0</v>
      </c>
      <c r="H88" s="59">
        <v>0</v>
      </c>
      <c r="I88" s="142">
        <v>0</v>
      </c>
      <c r="J88" s="142"/>
      <c r="K88" s="142">
        <v>0</v>
      </c>
      <c r="L88" s="142"/>
      <c r="M88" s="49">
        <v>0</v>
      </c>
      <c r="N88" s="67">
        <v>0</v>
      </c>
    </row>
    <row r="89" spans="1:14" ht="48" customHeight="1">
      <c r="A89" s="140" t="s">
        <v>227</v>
      </c>
      <c r="B89" s="140"/>
      <c r="C89" s="140"/>
      <c r="D89" s="66"/>
      <c r="E89" s="141" t="s">
        <v>235</v>
      </c>
      <c r="F89" s="141"/>
      <c r="G89" s="59">
        <f t="shared" si="1"/>
        <v>372800</v>
      </c>
      <c r="H89" s="59">
        <v>372800</v>
      </c>
      <c r="I89" s="142">
        <v>0</v>
      </c>
      <c r="J89" s="142"/>
      <c r="K89" s="142">
        <v>0</v>
      </c>
      <c r="L89" s="142"/>
      <c r="M89" s="49">
        <v>0</v>
      </c>
      <c r="N89" s="67">
        <v>0</v>
      </c>
    </row>
    <row r="90" spans="1:14" ht="170.25" customHeight="1">
      <c r="A90" s="140" t="s">
        <v>238</v>
      </c>
      <c r="B90" s="140"/>
      <c r="C90" s="140"/>
      <c r="D90" s="66"/>
      <c r="E90" s="141" t="s">
        <v>234</v>
      </c>
      <c r="F90" s="141"/>
      <c r="G90" s="59">
        <f t="shared" si="1"/>
        <v>0</v>
      </c>
      <c r="H90" s="59">
        <v>0</v>
      </c>
      <c r="I90" s="142">
        <v>0</v>
      </c>
      <c r="J90" s="142"/>
      <c r="K90" s="142">
        <v>0</v>
      </c>
      <c r="L90" s="142"/>
      <c r="M90" s="49">
        <v>0</v>
      </c>
      <c r="N90" s="67">
        <v>0</v>
      </c>
    </row>
    <row r="91" spans="1:14" ht="32.25" customHeight="1">
      <c r="A91" s="152" t="s">
        <v>208</v>
      </c>
      <c r="B91" s="152"/>
      <c r="C91" s="152"/>
      <c r="D91" s="66"/>
      <c r="E91" s="143" t="s">
        <v>220</v>
      </c>
      <c r="F91" s="143"/>
      <c r="G91" s="59">
        <f aca="true" t="shared" si="2" ref="G91:G98">SUM(H91:M91)</f>
        <v>28000</v>
      </c>
      <c r="H91" s="59">
        <v>0</v>
      </c>
      <c r="I91" s="149">
        <v>28000</v>
      </c>
      <c r="J91" s="149"/>
      <c r="K91" s="142">
        <v>0</v>
      </c>
      <c r="L91" s="142"/>
      <c r="M91" s="49">
        <v>0</v>
      </c>
      <c r="N91" s="67">
        <v>0</v>
      </c>
    </row>
    <row r="92" spans="1:14" ht="32.25" customHeight="1">
      <c r="A92" s="152" t="s">
        <v>209</v>
      </c>
      <c r="B92" s="152"/>
      <c r="C92" s="152"/>
      <c r="D92" s="66"/>
      <c r="E92" s="143" t="s">
        <v>221</v>
      </c>
      <c r="F92" s="143"/>
      <c r="G92" s="59">
        <f t="shared" si="2"/>
        <v>16400</v>
      </c>
      <c r="H92" s="59">
        <v>0</v>
      </c>
      <c r="I92" s="149">
        <v>16400</v>
      </c>
      <c r="J92" s="149"/>
      <c r="K92" s="142">
        <v>0</v>
      </c>
      <c r="L92" s="142"/>
      <c r="M92" s="49">
        <v>0</v>
      </c>
      <c r="N92" s="67">
        <v>0</v>
      </c>
    </row>
    <row r="93" spans="1:14" ht="32.25" customHeight="1">
      <c r="A93" s="152" t="s">
        <v>210</v>
      </c>
      <c r="B93" s="152"/>
      <c r="C93" s="152"/>
      <c r="D93" s="66"/>
      <c r="E93" s="143" t="s">
        <v>222</v>
      </c>
      <c r="F93" s="143"/>
      <c r="G93" s="59">
        <f t="shared" si="2"/>
        <v>548200</v>
      </c>
      <c r="H93" s="59">
        <v>0</v>
      </c>
      <c r="I93" s="149">
        <v>548200</v>
      </c>
      <c r="J93" s="149"/>
      <c r="K93" s="142">
        <v>0</v>
      </c>
      <c r="L93" s="142"/>
      <c r="M93" s="49">
        <v>0</v>
      </c>
      <c r="N93" s="67">
        <v>0</v>
      </c>
    </row>
    <row r="94" spans="1:14" ht="32.25" customHeight="1">
      <c r="A94" s="152" t="s">
        <v>211</v>
      </c>
      <c r="B94" s="152"/>
      <c r="C94" s="152"/>
      <c r="D94" s="66"/>
      <c r="E94" s="143" t="s">
        <v>223</v>
      </c>
      <c r="F94" s="143"/>
      <c r="G94" s="59">
        <f t="shared" si="2"/>
        <v>10000</v>
      </c>
      <c r="H94" s="59">
        <v>0</v>
      </c>
      <c r="I94" s="149">
        <v>10000</v>
      </c>
      <c r="J94" s="149"/>
      <c r="K94" s="142">
        <v>0</v>
      </c>
      <c r="L94" s="142"/>
      <c r="M94" s="49">
        <v>0</v>
      </c>
      <c r="N94" s="67">
        <v>0</v>
      </c>
    </row>
    <row r="95" spans="1:14" ht="32.25" customHeight="1">
      <c r="A95" s="152" t="s">
        <v>212</v>
      </c>
      <c r="B95" s="152"/>
      <c r="C95" s="152"/>
      <c r="D95" s="66"/>
      <c r="E95" s="143" t="s">
        <v>224</v>
      </c>
      <c r="F95" s="143"/>
      <c r="G95" s="59">
        <f t="shared" si="2"/>
        <v>23500</v>
      </c>
      <c r="H95" s="59">
        <v>0</v>
      </c>
      <c r="I95" s="149">
        <v>23500</v>
      </c>
      <c r="J95" s="149"/>
      <c r="K95" s="142">
        <v>0</v>
      </c>
      <c r="L95" s="142"/>
      <c r="M95" s="49">
        <v>0</v>
      </c>
      <c r="N95" s="67">
        <v>0</v>
      </c>
    </row>
    <row r="96" spans="1:14" ht="32.25" customHeight="1">
      <c r="A96" s="152" t="s">
        <v>213</v>
      </c>
      <c r="B96" s="152"/>
      <c r="C96" s="152"/>
      <c r="D96" s="66"/>
      <c r="E96" s="143" t="s">
        <v>225</v>
      </c>
      <c r="F96" s="143"/>
      <c r="G96" s="59">
        <f t="shared" si="2"/>
        <v>12500</v>
      </c>
      <c r="H96" s="59">
        <v>0</v>
      </c>
      <c r="I96" s="149">
        <v>12500</v>
      </c>
      <c r="J96" s="149"/>
      <c r="K96" s="142">
        <v>0</v>
      </c>
      <c r="L96" s="142"/>
      <c r="M96" s="49">
        <v>0</v>
      </c>
      <c r="N96" s="67">
        <v>0</v>
      </c>
    </row>
    <row r="97" spans="1:14" ht="157.5" customHeight="1">
      <c r="A97" s="152" t="s">
        <v>214</v>
      </c>
      <c r="B97" s="152"/>
      <c r="C97" s="152"/>
      <c r="D97" s="66"/>
      <c r="E97" s="143" t="s">
        <v>226</v>
      </c>
      <c r="F97" s="143"/>
      <c r="G97" s="59">
        <f t="shared" si="2"/>
        <v>0</v>
      </c>
      <c r="H97" s="59">
        <v>0</v>
      </c>
      <c r="I97" s="149">
        <v>0</v>
      </c>
      <c r="J97" s="149"/>
      <c r="K97" s="142">
        <v>0</v>
      </c>
      <c r="L97" s="142"/>
      <c r="M97" s="49">
        <v>0</v>
      </c>
      <c r="N97" s="67">
        <v>0</v>
      </c>
    </row>
    <row r="98" spans="1:14" ht="78" customHeight="1">
      <c r="A98" s="152" t="s">
        <v>215</v>
      </c>
      <c r="B98" s="152"/>
      <c r="C98" s="152"/>
      <c r="D98" s="66"/>
      <c r="E98" s="143" t="s">
        <v>217</v>
      </c>
      <c r="F98" s="143"/>
      <c r="G98" s="59">
        <f t="shared" si="2"/>
        <v>0</v>
      </c>
      <c r="H98" s="59">
        <v>0</v>
      </c>
      <c r="I98" s="149">
        <v>0</v>
      </c>
      <c r="J98" s="149"/>
      <c r="K98" s="142">
        <v>0</v>
      </c>
      <c r="L98" s="142"/>
      <c r="M98" s="49">
        <v>0</v>
      </c>
      <c r="N98" s="67">
        <v>0</v>
      </c>
    </row>
    <row r="99" spans="1:14" ht="93.75" customHeight="1">
      <c r="A99" s="140" t="s">
        <v>216</v>
      </c>
      <c r="B99" s="140"/>
      <c r="C99" s="140"/>
      <c r="D99" s="66"/>
      <c r="E99" s="159" t="s">
        <v>218</v>
      </c>
      <c r="F99" s="159"/>
      <c r="G99" s="59">
        <f aca="true" t="shared" si="3" ref="G99:G110">SUM(H99:M99)</f>
        <v>1151300</v>
      </c>
      <c r="H99" s="59">
        <v>0</v>
      </c>
      <c r="I99" s="149">
        <v>1151300</v>
      </c>
      <c r="J99" s="149"/>
      <c r="K99" s="142">
        <v>0</v>
      </c>
      <c r="L99" s="142"/>
      <c r="M99" s="49">
        <v>0</v>
      </c>
      <c r="N99" s="67">
        <v>0</v>
      </c>
    </row>
    <row r="100" spans="1:14" ht="46.5" customHeight="1">
      <c r="A100" s="140" t="s">
        <v>207</v>
      </c>
      <c r="B100" s="140"/>
      <c r="C100" s="140"/>
      <c r="D100" s="66"/>
      <c r="E100" s="157" t="s">
        <v>219</v>
      </c>
      <c r="F100" s="157"/>
      <c r="G100" s="59">
        <f t="shared" si="3"/>
        <v>61000</v>
      </c>
      <c r="H100" s="59">
        <v>0</v>
      </c>
      <c r="I100" s="149">
        <v>61000</v>
      </c>
      <c r="J100" s="149"/>
      <c r="K100" s="142">
        <v>0</v>
      </c>
      <c r="L100" s="142"/>
      <c r="M100" s="49">
        <v>0</v>
      </c>
      <c r="N100" s="67">
        <v>0</v>
      </c>
    </row>
    <row r="101" spans="1:14" ht="91.5" customHeight="1">
      <c r="A101" s="140" t="s">
        <v>204</v>
      </c>
      <c r="B101" s="140"/>
      <c r="C101" s="140"/>
      <c r="D101" s="66"/>
      <c r="E101" s="157" t="s">
        <v>206</v>
      </c>
      <c r="F101" s="157"/>
      <c r="G101" s="59">
        <f t="shared" si="3"/>
        <v>0</v>
      </c>
      <c r="H101" s="59">
        <v>0</v>
      </c>
      <c r="I101" s="149">
        <v>0</v>
      </c>
      <c r="J101" s="149"/>
      <c r="K101" s="142">
        <v>0</v>
      </c>
      <c r="L101" s="142"/>
      <c r="M101" s="49">
        <v>0</v>
      </c>
      <c r="N101" s="67">
        <v>0</v>
      </c>
    </row>
    <row r="102" spans="1:14" ht="49.5" customHeight="1">
      <c r="A102" s="158" t="s">
        <v>205</v>
      </c>
      <c r="B102" s="158"/>
      <c r="C102" s="158"/>
      <c r="D102" s="66"/>
      <c r="E102" s="157" t="s">
        <v>200</v>
      </c>
      <c r="F102" s="157"/>
      <c r="G102" s="59">
        <f t="shared" si="3"/>
        <v>38800</v>
      </c>
      <c r="H102" s="59">
        <v>0</v>
      </c>
      <c r="I102" s="149">
        <v>38800</v>
      </c>
      <c r="J102" s="149"/>
      <c r="K102" s="142">
        <v>0</v>
      </c>
      <c r="L102" s="142"/>
      <c r="M102" s="49">
        <v>0</v>
      </c>
      <c r="N102" s="67">
        <v>0</v>
      </c>
    </row>
    <row r="103" spans="1:14" ht="65.25" customHeight="1">
      <c r="A103" s="158" t="s">
        <v>197</v>
      </c>
      <c r="B103" s="158"/>
      <c r="C103" s="158"/>
      <c r="D103" s="66"/>
      <c r="E103" s="157" t="s">
        <v>201</v>
      </c>
      <c r="F103" s="157"/>
      <c r="G103" s="59">
        <f t="shared" si="3"/>
        <v>0</v>
      </c>
      <c r="H103" s="59">
        <v>0</v>
      </c>
      <c r="I103" s="149">
        <v>0</v>
      </c>
      <c r="J103" s="149"/>
      <c r="K103" s="142">
        <v>0</v>
      </c>
      <c r="L103" s="142"/>
      <c r="M103" s="49">
        <v>0</v>
      </c>
      <c r="N103" s="67">
        <v>0</v>
      </c>
    </row>
    <row r="104" spans="1:14" ht="62.25" customHeight="1">
      <c r="A104" s="158" t="s">
        <v>198</v>
      </c>
      <c r="B104" s="158"/>
      <c r="C104" s="158"/>
      <c r="D104" s="66"/>
      <c r="E104" s="157" t="s">
        <v>202</v>
      </c>
      <c r="F104" s="157"/>
      <c r="G104" s="59">
        <f t="shared" si="3"/>
        <v>15600</v>
      </c>
      <c r="H104" s="59">
        <v>0</v>
      </c>
      <c r="I104" s="149">
        <v>15600</v>
      </c>
      <c r="J104" s="149"/>
      <c r="K104" s="142">
        <v>0</v>
      </c>
      <c r="L104" s="142"/>
      <c r="M104" s="49">
        <v>0</v>
      </c>
      <c r="N104" s="67">
        <v>0</v>
      </c>
    </row>
    <row r="105" spans="1:14" ht="32.25" customHeight="1">
      <c r="A105" s="158" t="s">
        <v>199</v>
      </c>
      <c r="B105" s="158"/>
      <c r="C105" s="158"/>
      <c r="D105" s="66"/>
      <c r="E105" s="157" t="s">
        <v>203</v>
      </c>
      <c r="F105" s="157"/>
      <c r="G105" s="59">
        <f t="shared" si="3"/>
        <v>0</v>
      </c>
      <c r="H105" s="59">
        <v>0</v>
      </c>
      <c r="I105" s="149">
        <v>0</v>
      </c>
      <c r="J105" s="149"/>
      <c r="K105" s="142">
        <v>0</v>
      </c>
      <c r="L105" s="142"/>
      <c r="M105" s="49">
        <v>0</v>
      </c>
      <c r="N105" s="67">
        <v>0</v>
      </c>
    </row>
    <row r="106" spans="1:14" ht="51" customHeight="1">
      <c r="A106" s="158" t="s">
        <v>195</v>
      </c>
      <c r="B106" s="158"/>
      <c r="C106" s="158"/>
      <c r="D106" s="66"/>
      <c r="E106" s="157" t="s">
        <v>196</v>
      </c>
      <c r="F106" s="157"/>
      <c r="G106" s="59">
        <f t="shared" si="3"/>
        <v>2500</v>
      </c>
      <c r="H106" s="59">
        <v>0</v>
      </c>
      <c r="I106" s="149">
        <v>2500</v>
      </c>
      <c r="J106" s="149"/>
      <c r="K106" s="142">
        <v>0</v>
      </c>
      <c r="L106" s="142"/>
      <c r="M106" s="49">
        <v>0</v>
      </c>
      <c r="N106" s="67">
        <v>0</v>
      </c>
    </row>
    <row r="107" spans="1:14" ht="38.25" customHeight="1">
      <c r="A107" s="140" t="s">
        <v>193</v>
      </c>
      <c r="B107" s="140"/>
      <c r="C107" s="140"/>
      <c r="D107" s="66"/>
      <c r="E107" s="157" t="s">
        <v>194</v>
      </c>
      <c r="F107" s="157"/>
      <c r="G107" s="59">
        <f t="shared" si="3"/>
        <v>5000</v>
      </c>
      <c r="H107" s="59">
        <v>0</v>
      </c>
      <c r="I107" s="149">
        <v>5000</v>
      </c>
      <c r="J107" s="149"/>
      <c r="K107" s="142">
        <v>0</v>
      </c>
      <c r="L107" s="142"/>
      <c r="M107" s="49">
        <v>0</v>
      </c>
      <c r="N107" s="67">
        <v>0</v>
      </c>
    </row>
    <row r="108" spans="1:14" ht="30" customHeight="1">
      <c r="A108" s="158" t="s">
        <v>251</v>
      </c>
      <c r="B108" s="158"/>
      <c r="C108" s="158"/>
      <c r="D108" s="66"/>
      <c r="E108" s="157" t="s">
        <v>192</v>
      </c>
      <c r="F108" s="157"/>
      <c r="G108" s="59">
        <f t="shared" si="3"/>
        <v>5000</v>
      </c>
      <c r="H108" s="59">
        <v>0</v>
      </c>
      <c r="I108" s="149">
        <v>5000</v>
      </c>
      <c r="J108" s="149"/>
      <c r="K108" s="142">
        <v>0</v>
      </c>
      <c r="L108" s="142"/>
      <c r="M108" s="49">
        <v>0</v>
      </c>
      <c r="N108" s="67">
        <v>0</v>
      </c>
    </row>
    <row r="109" spans="1:14" ht="59.25" customHeight="1">
      <c r="A109" s="131" t="s">
        <v>250</v>
      </c>
      <c r="B109" s="132"/>
      <c r="C109" s="133"/>
      <c r="D109" s="74"/>
      <c r="E109" s="134" t="s">
        <v>317</v>
      </c>
      <c r="F109" s="135"/>
      <c r="G109" s="59">
        <f t="shared" si="3"/>
        <v>1050000</v>
      </c>
      <c r="H109" s="59">
        <v>0</v>
      </c>
      <c r="I109" s="136">
        <v>0</v>
      </c>
      <c r="J109" s="137"/>
      <c r="K109" s="138">
        <v>1050000</v>
      </c>
      <c r="L109" s="139"/>
      <c r="M109" s="49">
        <v>0</v>
      </c>
      <c r="N109" s="67">
        <v>0</v>
      </c>
    </row>
    <row r="110" spans="1:14" ht="48.75" customHeight="1">
      <c r="A110" s="158" t="s">
        <v>190</v>
      </c>
      <c r="B110" s="158"/>
      <c r="C110" s="158"/>
      <c r="D110" s="66"/>
      <c r="E110" s="157" t="s">
        <v>191</v>
      </c>
      <c r="F110" s="157"/>
      <c r="G110" s="59">
        <f t="shared" si="3"/>
        <v>1000</v>
      </c>
      <c r="H110" s="59">
        <v>0</v>
      </c>
      <c r="I110" s="149">
        <v>1000</v>
      </c>
      <c r="J110" s="149"/>
      <c r="K110" s="142">
        <v>0</v>
      </c>
      <c r="L110" s="142"/>
      <c r="M110" s="49">
        <v>0</v>
      </c>
      <c r="N110" s="67">
        <v>0</v>
      </c>
    </row>
    <row r="111" spans="1:14" ht="46.5" customHeight="1">
      <c r="A111" s="140" t="s">
        <v>185</v>
      </c>
      <c r="B111" s="140"/>
      <c r="C111" s="140"/>
      <c r="D111" s="66"/>
      <c r="E111" s="157" t="s">
        <v>189</v>
      </c>
      <c r="F111" s="157"/>
      <c r="G111" s="59">
        <f>SUM(H111:M111)</f>
        <v>250000</v>
      </c>
      <c r="H111" s="59">
        <v>0</v>
      </c>
      <c r="I111" s="149">
        <v>250000</v>
      </c>
      <c r="J111" s="149"/>
      <c r="K111" s="142">
        <v>0</v>
      </c>
      <c r="L111" s="142"/>
      <c r="M111" s="49">
        <v>0</v>
      </c>
      <c r="N111" s="67">
        <v>0</v>
      </c>
    </row>
    <row r="112" spans="1:14" ht="95.25" customHeight="1">
      <c r="A112" s="140" t="s">
        <v>187</v>
      </c>
      <c r="B112" s="140"/>
      <c r="C112" s="140"/>
      <c r="D112" s="66"/>
      <c r="E112" s="157" t="s">
        <v>239</v>
      </c>
      <c r="F112" s="157"/>
      <c r="G112" s="59">
        <f>SUM(H112:M112)</f>
        <v>630000</v>
      </c>
      <c r="H112" s="59">
        <v>0</v>
      </c>
      <c r="I112" s="149">
        <v>630000</v>
      </c>
      <c r="J112" s="149"/>
      <c r="K112" s="142">
        <v>0</v>
      </c>
      <c r="L112" s="142"/>
      <c r="M112" s="49">
        <v>0</v>
      </c>
      <c r="N112" s="67">
        <v>0</v>
      </c>
    </row>
    <row r="113" spans="1:14" ht="95.25" customHeight="1">
      <c r="A113" s="140" t="s">
        <v>237</v>
      </c>
      <c r="B113" s="140"/>
      <c r="C113" s="140"/>
      <c r="D113" s="32"/>
      <c r="E113" s="141" t="s">
        <v>236</v>
      </c>
      <c r="F113" s="141"/>
      <c r="G113" s="59">
        <f>SUM(H113:M113)</f>
        <v>175000</v>
      </c>
      <c r="H113" s="59">
        <v>0</v>
      </c>
      <c r="I113" s="149">
        <v>0</v>
      </c>
      <c r="J113" s="149"/>
      <c r="K113" s="149">
        <v>0</v>
      </c>
      <c r="L113" s="149"/>
      <c r="M113" s="59">
        <v>175000</v>
      </c>
      <c r="N113" s="67">
        <v>0</v>
      </c>
    </row>
    <row r="114" spans="1:14" ht="35.25" customHeight="1">
      <c r="A114" s="152" t="s">
        <v>114</v>
      </c>
      <c r="B114" s="152"/>
      <c r="C114" s="152"/>
      <c r="D114" s="66" t="s">
        <v>138</v>
      </c>
      <c r="E114" s="216" t="s">
        <v>123</v>
      </c>
      <c r="F114" s="216"/>
      <c r="G114" s="57">
        <v>0</v>
      </c>
      <c r="H114" s="57">
        <v>0</v>
      </c>
      <c r="I114" s="163">
        <v>0</v>
      </c>
      <c r="J114" s="163"/>
      <c r="K114" s="163">
        <v>0</v>
      </c>
      <c r="L114" s="163"/>
      <c r="M114" s="57">
        <v>0</v>
      </c>
      <c r="N114" s="68">
        <v>0</v>
      </c>
    </row>
    <row r="115" spans="1:14" ht="17.25" customHeight="1">
      <c r="A115" s="140" t="s">
        <v>110</v>
      </c>
      <c r="B115" s="140"/>
      <c r="C115" s="140"/>
      <c r="D115" s="66"/>
      <c r="E115" s="205"/>
      <c r="F115" s="205"/>
      <c r="G115" s="69"/>
      <c r="H115" s="70"/>
      <c r="I115" s="226"/>
      <c r="J115" s="226"/>
      <c r="K115" s="226"/>
      <c r="L115" s="226"/>
      <c r="M115" s="49"/>
      <c r="N115" s="71"/>
    </row>
    <row r="116" spans="1:14" ht="17.25" customHeight="1">
      <c r="A116" s="152" t="s">
        <v>115</v>
      </c>
      <c r="B116" s="152"/>
      <c r="C116" s="152"/>
      <c r="D116" s="66" t="s">
        <v>139</v>
      </c>
      <c r="E116" s="205"/>
      <c r="F116" s="205"/>
      <c r="G116" s="57">
        <v>0</v>
      </c>
      <c r="H116" s="57">
        <v>0</v>
      </c>
      <c r="I116" s="163">
        <v>0</v>
      </c>
      <c r="J116" s="163"/>
      <c r="K116" s="163">
        <v>0</v>
      </c>
      <c r="L116" s="163"/>
      <c r="M116" s="57">
        <v>0</v>
      </c>
      <c r="N116" s="68">
        <v>0</v>
      </c>
    </row>
    <row r="117" spans="1:14" ht="17.25" customHeight="1">
      <c r="A117" s="152" t="s">
        <v>116</v>
      </c>
      <c r="B117" s="152"/>
      <c r="C117" s="152"/>
      <c r="D117" s="66" t="s">
        <v>140</v>
      </c>
      <c r="E117" s="205"/>
      <c r="F117" s="205"/>
      <c r="G117" s="57">
        <v>0</v>
      </c>
      <c r="H117" s="57">
        <v>0</v>
      </c>
      <c r="I117" s="163">
        <v>0</v>
      </c>
      <c r="J117" s="163"/>
      <c r="K117" s="163">
        <v>0</v>
      </c>
      <c r="L117" s="163"/>
      <c r="M117" s="57">
        <v>0</v>
      </c>
      <c r="N117" s="68">
        <v>0</v>
      </c>
    </row>
    <row r="118" spans="1:14" ht="33.75" customHeight="1">
      <c r="A118" s="152" t="s">
        <v>117</v>
      </c>
      <c r="B118" s="152"/>
      <c r="C118" s="152"/>
      <c r="D118" s="66" t="s">
        <v>141</v>
      </c>
      <c r="E118" s="163"/>
      <c r="F118" s="163"/>
      <c r="G118" s="57">
        <v>0</v>
      </c>
      <c r="H118" s="57">
        <v>0</v>
      </c>
      <c r="I118" s="163">
        <v>0</v>
      </c>
      <c r="J118" s="163"/>
      <c r="K118" s="163">
        <v>0</v>
      </c>
      <c r="L118" s="163"/>
      <c r="M118" s="57">
        <v>0</v>
      </c>
      <c r="N118" s="68">
        <v>0</v>
      </c>
    </row>
    <row r="119" spans="1:14" ht="17.25" customHeight="1">
      <c r="A119" s="140" t="s">
        <v>110</v>
      </c>
      <c r="B119" s="140"/>
      <c r="C119" s="140"/>
      <c r="D119" s="32"/>
      <c r="E119" s="205"/>
      <c r="F119" s="205"/>
      <c r="G119" s="56"/>
      <c r="H119" s="57"/>
      <c r="I119" s="226"/>
      <c r="J119" s="226"/>
      <c r="K119" s="226"/>
      <c r="L119" s="226"/>
      <c r="M119" s="49"/>
      <c r="N119" s="62"/>
    </row>
    <row r="120" spans="1:14" ht="17.25" customHeight="1">
      <c r="A120" s="158" t="s">
        <v>118</v>
      </c>
      <c r="B120" s="158"/>
      <c r="C120" s="158"/>
      <c r="D120" s="32" t="s">
        <v>142</v>
      </c>
      <c r="E120" s="163"/>
      <c r="F120" s="163"/>
      <c r="G120" s="57">
        <v>0</v>
      </c>
      <c r="H120" s="57">
        <v>0</v>
      </c>
      <c r="I120" s="163">
        <v>0</v>
      </c>
      <c r="J120" s="163"/>
      <c r="K120" s="163">
        <v>0</v>
      </c>
      <c r="L120" s="163"/>
      <c r="M120" s="57">
        <v>0</v>
      </c>
      <c r="N120" s="68">
        <v>0</v>
      </c>
    </row>
    <row r="121" spans="1:14" ht="17.25" customHeight="1">
      <c r="A121" s="158" t="s">
        <v>119</v>
      </c>
      <c r="B121" s="158"/>
      <c r="C121" s="158"/>
      <c r="D121" s="32" t="s">
        <v>143</v>
      </c>
      <c r="E121" s="163"/>
      <c r="F121" s="163"/>
      <c r="G121" s="57">
        <v>0</v>
      </c>
      <c r="H121" s="57">
        <v>0</v>
      </c>
      <c r="I121" s="163">
        <v>0</v>
      </c>
      <c r="J121" s="163"/>
      <c r="K121" s="163">
        <v>0</v>
      </c>
      <c r="L121" s="163"/>
      <c r="M121" s="57">
        <v>0</v>
      </c>
      <c r="N121" s="68">
        <v>0</v>
      </c>
    </row>
    <row r="122" spans="1:14" ht="17.25" customHeight="1">
      <c r="A122" s="158" t="s">
        <v>120</v>
      </c>
      <c r="B122" s="158"/>
      <c r="C122" s="158"/>
      <c r="D122" s="32" t="s">
        <v>144</v>
      </c>
      <c r="E122" s="163"/>
      <c r="F122" s="163"/>
      <c r="G122" s="57">
        <v>0</v>
      </c>
      <c r="H122" s="57">
        <v>0</v>
      </c>
      <c r="I122" s="163">
        <v>0</v>
      </c>
      <c r="J122" s="163"/>
      <c r="K122" s="163">
        <v>0</v>
      </c>
      <c r="L122" s="163"/>
      <c r="M122" s="57">
        <v>0</v>
      </c>
      <c r="N122" s="68">
        <v>0</v>
      </c>
    </row>
    <row r="123" spans="1:14" ht="17.25" customHeight="1">
      <c r="A123" s="158" t="s">
        <v>121</v>
      </c>
      <c r="B123" s="158"/>
      <c r="C123" s="158"/>
      <c r="D123" s="16" t="s">
        <v>145</v>
      </c>
      <c r="E123" s="161"/>
      <c r="F123" s="162"/>
      <c r="G123" s="48">
        <v>0</v>
      </c>
      <c r="H123" s="48">
        <v>0</v>
      </c>
      <c r="I123" s="161">
        <v>0</v>
      </c>
      <c r="J123" s="162"/>
      <c r="K123" s="161">
        <v>0</v>
      </c>
      <c r="L123" s="162"/>
      <c r="M123" s="53">
        <v>0</v>
      </c>
      <c r="N123" s="54">
        <v>0</v>
      </c>
    </row>
    <row r="124" spans="1:14" ht="252.75" customHeight="1">
      <c r="A124" s="33"/>
      <c r="B124" s="33"/>
      <c r="C124" s="33"/>
      <c r="D124" s="34"/>
      <c r="E124" s="35"/>
      <c r="F124" s="35"/>
      <c r="G124" s="36"/>
      <c r="H124" s="36"/>
      <c r="I124" s="37"/>
      <c r="J124" s="37"/>
      <c r="K124" s="37"/>
      <c r="L124" s="37"/>
      <c r="M124" s="37"/>
      <c r="N124" s="38"/>
    </row>
    <row r="125" spans="1:14" ht="18" customHeight="1">
      <c r="A125" s="171" t="s">
        <v>158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</row>
    <row r="126" spans="1:14" ht="18" customHeight="1">
      <c r="A126" s="171" t="s">
        <v>159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</row>
    <row r="127" spans="1:14" ht="18" customHeight="1">
      <c r="A127" s="171" t="s">
        <v>160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</row>
    <row r="128" spans="1:14" ht="12.75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</row>
    <row r="129" spans="1:14" ht="53.25" customHeight="1">
      <c r="A129" s="167" t="s">
        <v>19</v>
      </c>
      <c r="B129" s="168"/>
      <c r="C129" s="169"/>
      <c r="D129" s="164" t="s">
        <v>96</v>
      </c>
      <c r="E129" s="164" t="s">
        <v>161</v>
      </c>
      <c r="F129" s="182" t="s">
        <v>165</v>
      </c>
      <c r="G129" s="183"/>
      <c r="H129" s="183"/>
      <c r="I129" s="183"/>
      <c r="J129" s="183"/>
      <c r="K129" s="183"/>
      <c r="L129" s="183"/>
      <c r="M129" s="183"/>
      <c r="N129" s="184"/>
    </row>
    <row r="130" spans="1:14" ht="21" customHeight="1">
      <c r="A130" s="170"/>
      <c r="B130" s="171"/>
      <c r="C130" s="172"/>
      <c r="D130" s="165"/>
      <c r="E130" s="165"/>
      <c r="F130" s="188" t="s">
        <v>166</v>
      </c>
      <c r="G130" s="189"/>
      <c r="H130" s="190"/>
      <c r="I130" s="185" t="s">
        <v>22</v>
      </c>
      <c r="J130" s="186"/>
      <c r="K130" s="186"/>
      <c r="L130" s="186"/>
      <c r="M130" s="186"/>
      <c r="N130" s="187"/>
    </row>
    <row r="131" spans="1:14" ht="139.5" customHeight="1">
      <c r="A131" s="170"/>
      <c r="B131" s="171"/>
      <c r="C131" s="172"/>
      <c r="D131" s="165"/>
      <c r="E131" s="165"/>
      <c r="F131" s="191"/>
      <c r="G131" s="192"/>
      <c r="H131" s="193"/>
      <c r="I131" s="185" t="s">
        <v>180</v>
      </c>
      <c r="J131" s="186"/>
      <c r="K131" s="187"/>
      <c r="L131" s="185" t="s">
        <v>181</v>
      </c>
      <c r="M131" s="186"/>
      <c r="N131" s="187"/>
    </row>
    <row r="132" spans="1:14" ht="126.75" customHeight="1">
      <c r="A132" s="173"/>
      <c r="B132" s="174"/>
      <c r="C132" s="175"/>
      <c r="D132" s="166"/>
      <c r="E132" s="166"/>
      <c r="F132" s="44" t="s">
        <v>173</v>
      </c>
      <c r="G132" s="41" t="s">
        <v>174</v>
      </c>
      <c r="H132" s="41" t="s">
        <v>175</v>
      </c>
      <c r="I132" s="44" t="s">
        <v>173</v>
      </c>
      <c r="J132" s="41" t="s">
        <v>174</v>
      </c>
      <c r="K132" s="41" t="s">
        <v>175</v>
      </c>
      <c r="L132" s="44" t="s">
        <v>173</v>
      </c>
      <c r="M132" s="41" t="s">
        <v>174</v>
      </c>
      <c r="N132" s="41" t="s">
        <v>175</v>
      </c>
    </row>
    <row r="133" spans="1:14" ht="18" customHeight="1">
      <c r="A133" s="179">
        <v>1</v>
      </c>
      <c r="B133" s="180"/>
      <c r="C133" s="181"/>
      <c r="D133" s="44" t="s">
        <v>162</v>
      </c>
      <c r="E133" s="44" t="s">
        <v>163</v>
      </c>
      <c r="F133" s="44" t="s">
        <v>164</v>
      </c>
      <c r="G133" s="44">
        <v>5</v>
      </c>
      <c r="H133" s="44">
        <v>6</v>
      </c>
      <c r="I133" s="44">
        <v>7</v>
      </c>
      <c r="J133" s="44">
        <v>8</v>
      </c>
      <c r="K133" s="44">
        <v>9</v>
      </c>
      <c r="L133" s="44">
        <v>10</v>
      </c>
      <c r="M133" s="44">
        <v>11</v>
      </c>
      <c r="N133" s="44">
        <v>12</v>
      </c>
    </row>
    <row r="134" spans="1:14" ht="30" customHeight="1">
      <c r="A134" s="176" t="s">
        <v>167</v>
      </c>
      <c r="B134" s="177"/>
      <c r="C134" s="178"/>
      <c r="D134" s="43" t="s">
        <v>168</v>
      </c>
      <c r="E134" s="44" t="s">
        <v>123</v>
      </c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45" customHeight="1">
      <c r="A135" s="176" t="s">
        <v>171</v>
      </c>
      <c r="B135" s="177"/>
      <c r="C135" s="178"/>
      <c r="D135" s="43" t="s">
        <v>169</v>
      </c>
      <c r="E135" s="44" t="s">
        <v>123</v>
      </c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33.75" customHeight="1">
      <c r="A136" s="176" t="s">
        <v>172</v>
      </c>
      <c r="B136" s="177"/>
      <c r="C136" s="178"/>
      <c r="D136" s="43" t="s">
        <v>170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1.25" customHeight="1">
      <c r="A137" s="33"/>
      <c r="B137" s="33"/>
      <c r="C137" s="33"/>
      <c r="D137" s="34"/>
      <c r="E137" s="35"/>
      <c r="F137" s="35"/>
      <c r="G137" s="36"/>
      <c r="H137" s="36"/>
      <c r="I137" s="37"/>
      <c r="J137" s="37"/>
      <c r="K137" s="37"/>
      <c r="L137" s="37"/>
      <c r="M137" s="37"/>
      <c r="N137" s="38"/>
    </row>
    <row r="138" spans="1:14" ht="18" customHeight="1">
      <c r="A138" s="171" t="s">
        <v>146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</row>
    <row r="139" spans="1:14" ht="16.5" customHeight="1">
      <c r="A139" s="171" t="s">
        <v>241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</row>
    <row r="140" spans="1:14" ht="10.5" customHeight="1">
      <c r="A140" s="203" t="s">
        <v>147</v>
      </c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</row>
    <row r="141" spans="1:14" s="40" customFormat="1" ht="6" customHeight="1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</row>
    <row r="142" spans="1:14" s="5" customFormat="1" ht="30" customHeight="1">
      <c r="A142" s="159" t="s">
        <v>19</v>
      </c>
      <c r="B142" s="159"/>
      <c r="C142" s="159"/>
      <c r="D142" s="159"/>
      <c r="E142" s="159"/>
      <c r="F142" s="159" t="s">
        <v>96</v>
      </c>
      <c r="G142" s="159"/>
      <c r="H142" s="159"/>
      <c r="I142" s="159" t="s">
        <v>148</v>
      </c>
      <c r="J142" s="159"/>
      <c r="K142" s="159"/>
      <c r="L142" s="159"/>
      <c r="M142" s="159"/>
      <c r="N142" s="159"/>
    </row>
    <row r="143" spans="1:14" s="5" customFormat="1" ht="12.75" customHeight="1">
      <c r="A143" s="159">
        <v>1</v>
      </c>
      <c r="B143" s="159"/>
      <c r="C143" s="159"/>
      <c r="D143" s="159"/>
      <c r="E143" s="159"/>
      <c r="F143" s="159">
        <v>2</v>
      </c>
      <c r="G143" s="159"/>
      <c r="H143" s="159"/>
      <c r="I143" s="159">
        <v>3</v>
      </c>
      <c r="J143" s="159"/>
      <c r="K143" s="159"/>
      <c r="L143" s="159"/>
      <c r="M143" s="159"/>
      <c r="N143" s="159"/>
    </row>
    <row r="144" spans="1:14" s="42" customFormat="1" ht="15.75">
      <c r="A144" s="200" t="s">
        <v>120</v>
      </c>
      <c r="B144" s="200"/>
      <c r="C144" s="200"/>
      <c r="D144" s="200"/>
      <c r="E144" s="200"/>
      <c r="F144" s="201" t="s">
        <v>155</v>
      </c>
      <c r="G144" s="201"/>
      <c r="H144" s="201"/>
      <c r="I144" s="202">
        <v>30133.68</v>
      </c>
      <c r="J144" s="202"/>
      <c r="K144" s="202"/>
      <c r="L144" s="202"/>
      <c r="M144" s="202"/>
      <c r="N144" s="202"/>
    </row>
    <row r="145" spans="1:14" s="42" customFormat="1" ht="15.75">
      <c r="A145" s="200" t="s">
        <v>121</v>
      </c>
      <c r="B145" s="200"/>
      <c r="C145" s="200"/>
      <c r="D145" s="200"/>
      <c r="E145" s="200"/>
      <c r="F145" s="201" t="s">
        <v>156</v>
      </c>
      <c r="G145" s="201"/>
      <c r="H145" s="201"/>
      <c r="I145" s="202">
        <v>27431.32</v>
      </c>
      <c r="J145" s="202"/>
      <c r="K145" s="202"/>
      <c r="L145" s="202"/>
      <c r="M145" s="202"/>
      <c r="N145" s="202"/>
    </row>
    <row r="146" spans="1:14" s="42" customFormat="1" ht="15.75">
      <c r="A146" s="200" t="s">
        <v>149</v>
      </c>
      <c r="B146" s="200"/>
      <c r="C146" s="200"/>
      <c r="D146" s="200"/>
      <c r="E146" s="200"/>
      <c r="F146" s="201" t="s">
        <v>157</v>
      </c>
      <c r="G146" s="201"/>
      <c r="H146" s="201"/>
      <c r="I146" s="202">
        <v>96500</v>
      </c>
      <c r="J146" s="202"/>
      <c r="K146" s="202"/>
      <c r="L146" s="202"/>
      <c r="M146" s="202"/>
      <c r="N146" s="202"/>
    </row>
    <row r="147" spans="1:14" s="42" customFormat="1" ht="15.75">
      <c r="A147" s="200" t="s">
        <v>150</v>
      </c>
      <c r="B147" s="200"/>
      <c r="C147" s="200"/>
      <c r="D147" s="200"/>
      <c r="E147" s="200"/>
      <c r="F147" s="201" t="s">
        <v>242</v>
      </c>
      <c r="G147" s="201"/>
      <c r="H147" s="201"/>
      <c r="I147" s="202">
        <f>I144+I146-I145</f>
        <v>99202.35999999999</v>
      </c>
      <c r="J147" s="202"/>
      <c r="K147" s="202"/>
      <c r="L147" s="202"/>
      <c r="M147" s="202"/>
      <c r="N147" s="202"/>
    </row>
    <row r="148" spans="1:14" s="5" customFormat="1" ht="18" customHeight="1">
      <c r="A148" s="168" t="s">
        <v>151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</row>
    <row r="149" spans="1:14" s="5" customFormat="1" ht="12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s="5" customFormat="1" ht="18" customHeight="1">
      <c r="A150" s="159" t="s">
        <v>19</v>
      </c>
      <c r="B150" s="159"/>
      <c r="C150" s="159"/>
      <c r="D150" s="159"/>
      <c r="E150" s="159"/>
      <c r="F150" s="159"/>
      <c r="G150" s="159"/>
      <c r="H150" s="159" t="s">
        <v>96</v>
      </c>
      <c r="I150" s="159"/>
      <c r="J150" s="159" t="s">
        <v>152</v>
      </c>
      <c r="K150" s="159"/>
      <c r="L150" s="159"/>
      <c r="M150" s="159"/>
      <c r="N150" s="159"/>
    </row>
    <row r="151" spans="1:14" s="5" customFormat="1" ht="18" customHeight="1">
      <c r="A151" s="159">
        <v>1</v>
      </c>
      <c r="B151" s="159"/>
      <c r="C151" s="159"/>
      <c r="D151" s="159"/>
      <c r="E151" s="159"/>
      <c r="F151" s="159"/>
      <c r="G151" s="159"/>
      <c r="H151" s="159">
        <v>2</v>
      </c>
      <c r="I151" s="159"/>
      <c r="J151" s="159">
        <v>3</v>
      </c>
      <c r="K151" s="159"/>
      <c r="L151" s="159"/>
      <c r="M151" s="159"/>
      <c r="N151" s="159"/>
    </row>
    <row r="152" spans="1:14" s="5" customFormat="1" ht="18" customHeight="1">
      <c r="A152" s="158" t="s">
        <v>1</v>
      </c>
      <c r="B152" s="158"/>
      <c r="C152" s="158"/>
      <c r="D152" s="158"/>
      <c r="E152" s="158"/>
      <c r="F152" s="158"/>
      <c r="G152" s="158"/>
      <c r="H152" s="141" t="s">
        <v>155</v>
      </c>
      <c r="I152" s="141"/>
      <c r="J152" s="197">
        <v>0</v>
      </c>
      <c r="K152" s="197"/>
      <c r="L152" s="197"/>
      <c r="M152" s="197"/>
      <c r="N152" s="197"/>
    </row>
    <row r="153" spans="1:14" s="5" customFormat="1" ht="48.75" customHeight="1">
      <c r="A153" s="158" t="s">
        <v>153</v>
      </c>
      <c r="B153" s="158"/>
      <c r="C153" s="158"/>
      <c r="D153" s="158"/>
      <c r="E153" s="158"/>
      <c r="F153" s="158"/>
      <c r="G153" s="158"/>
      <c r="H153" s="141" t="s">
        <v>156</v>
      </c>
      <c r="I153" s="141"/>
      <c r="J153" s="197">
        <v>0</v>
      </c>
      <c r="K153" s="197"/>
      <c r="L153" s="197"/>
      <c r="M153" s="197"/>
      <c r="N153" s="197"/>
    </row>
    <row r="154" spans="1:14" ht="15.75">
      <c r="A154" s="131" t="s">
        <v>154</v>
      </c>
      <c r="B154" s="132"/>
      <c r="C154" s="132"/>
      <c r="D154" s="132"/>
      <c r="E154" s="132"/>
      <c r="F154" s="132"/>
      <c r="G154" s="133"/>
      <c r="H154" s="141" t="s">
        <v>157</v>
      </c>
      <c r="I154" s="141"/>
      <c r="J154" s="197">
        <v>96500</v>
      </c>
      <c r="K154" s="197"/>
      <c r="L154" s="197"/>
      <c r="M154" s="197"/>
      <c r="N154" s="197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125" t="s">
        <v>2</v>
      </c>
      <c r="B156" s="125"/>
      <c r="C156" s="125"/>
      <c r="D156" s="125"/>
      <c r="E156" s="2"/>
      <c r="F156" s="2"/>
      <c r="G156" s="2"/>
      <c r="H156" s="2"/>
      <c r="I156" s="2"/>
      <c r="J156" s="195"/>
      <c r="K156" s="195"/>
      <c r="L156" s="45" t="s">
        <v>249</v>
      </c>
      <c r="M156" s="45"/>
      <c r="N156" s="45"/>
    </row>
    <row r="157" spans="1:14" ht="15.75">
      <c r="A157" s="3"/>
      <c r="B157" s="3"/>
      <c r="C157" s="3"/>
      <c r="D157" s="3"/>
      <c r="E157" s="2"/>
      <c r="F157" s="2"/>
      <c r="G157" s="2"/>
      <c r="H157" s="2"/>
      <c r="I157" s="2"/>
      <c r="J157" s="199" t="s">
        <v>5</v>
      </c>
      <c r="K157" s="199"/>
      <c r="L157" s="194" t="s">
        <v>7</v>
      </c>
      <c r="M157" s="194"/>
      <c r="N157" s="194"/>
    </row>
    <row r="158" spans="1:14" ht="15.75">
      <c r="A158" s="3"/>
      <c r="B158" s="3"/>
      <c r="C158" s="3"/>
      <c r="D158" s="3"/>
      <c r="E158" s="2"/>
      <c r="F158" s="2"/>
      <c r="G158" s="2"/>
      <c r="H158" s="2"/>
      <c r="I158" s="2"/>
      <c r="J158" s="198" t="s">
        <v>6</v>
      </c>
      <c r="K158" s="198"/>
      <c r="L158" s="2"/>
      <c r="M158" s="2"/>
      <c r="N158" s="2"/>
    </row>
    <row r="159" spans="1:14" ht="15.75">
      <c r="A159" s="3"/>
      <c r="B159" s="3"/>
      <c r="C159" s="3"/>
      <c r="D159" s="3"/>
      <c r="E159" s="2"/>
      <c r="F159" s="2"/>
      <c r="G159" s="2"/>
      <c r="H159" s="2"/>
      <c r="I159" s="2"/>
      <c r="J159" s="10"/>
      <c r="K159" s="10"/>
      <c r="L159" s="2"/>
      <c r="M159" s="2"/>
      <c r="N159" s="2"/>
    </row>
    <row r="160" spans="1:14" ht="15.75">
      <c r="A160" s="125" t="s">
        <v>3</v>
      </c>
      <c r="B160" s="125"/>
      <c r="C160" s="125"/>
      <c r="D160" s="125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125" t="s">
        <v>4</v>
      </c>
      <c r="B161" s="125"/>
      <c r="C161" s="125"/>
      <c r="D161" s="125"/>
      <c r="E161" s="2"/>
      <c r="F161" s="2"/>
      <c r="G161" s="2"/>
      <c r="H161" s="2"/>
      <c r="I161" s="2"/>
      <c r="J161" s="195"/>
      <c r="K161" s="195"/>
      <c r="L161" s="196" t="s">
        <v>14</v>
      </c>
      <c r="M161" s="196"/>
      <c r="N161" s="196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94" t="s">
        <v>7</v>
      </c>
      <c r="M162" s="194"/>
      <c r="N162" s="194"/>
    </row>
    <row r="163" spans="1:14" ht="15.75">
      <c r="A163" s="2" t="s">
        <v>8</v>
      </c>
      <c r="B163" s="2"/>
      <c r="C163" s="2"/>
      <c r="D163" s="2"/>
      <c r="E163" s="195" t="s">
        <v>9</v>
      </c>
      <c r="F163" s="195"/>
      <c r="G163" s="195"/>
      <c r="H163" s="2"/>
      <c r="I163" s="6"/>
      <c r="J163" s="2"/>
      <c r="K163" s="195" t="s">
        <v>13</v>
      </c>
      <c r="L163" s="195"/>
      <c r="M163" s="6"/>
      <c r="N163" s="6" t="s">
        <v>12</v>
      </c>
    </row>
    <row r="164" spans="1:14" ht="12.75" customHeight="1">
      <c r="A164" s="2"/>
      <c r="B164" s="2"/>
      <c r="C164" s="2"/>
      <c r="D164" s="2"/>
      <c r="E164" s="199" t="s">
        <v>10</v>
      </c>
      <c r="F164" s="199"/>
      <c r="G164" s="199"/>
      <c r="H164" s="12"/>
      <c r="I164" s="22"/>
      <c r="J164" s="12"/>
      <c r="K164" s="199" t="s">
        <v>7</v>
      </c>
      <c r="L164" s="199"/>
      <c r="M164" s="10"/>
      <c r="N164" s="11" t="s">
        <v>11</v>
      </c>
    </row>
    <row r="165" spans="1:14" ht="15.75">
      <c r="A165" s="2" t="s">
        <v>179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>
      <c r="A166" s="194" t="s">
        <v>15</v>
      </c>
      <c r="B166" s="194"/>
      <c r="C166" s="19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</sheetData>
  <sheetProtection/>
  <mergeCells count="438">
    <mergeCell ref="A16:N16"/>
    <mergeCell ref="B31:G31"/>
    <mergeCell ref="H31:N31"/>
    <mergeCell ref="B32:G32"/>
    <mergeCell ref="B33:G33"/>
    <mergeCell ref="B34:G34"/>
    <mergeCell ref="H32:N32"/>
    <mergeCell ref="H33:N33"/>
    <mergeCell ref="H34:N34"/>
    <mergeCell ref="H28:N28"/>
    <mergeCell ref="H50:H51"/>
    <mergeCell ref="E55:F55"/>
    <mergeCell ref="B30:G30"/>
    <mergeCell ref="B36:G36"/>
    <mergeCell ref="B37:G37"/>
    <mergeCell ref="B38:G38"/>
    <mergeCell ref="B39:G39"/>
    <mergeCell ref="B35:G35"/>
    <mergeCell ref="B43:G43"/>
    <mergeCell ref="A52:C52"/>
    <mergeCell ref="A59:C59"/>
    <mergeCell ref="A69:C69"/>
    <mergeCell ref="A60:C60"/>
    <mergeCell ref="G48:N48"/>
    <mergeCell ref="M50:N50"/>
    <mergeCell ref="K50:L51"/>
    <mergeCell ref="I50:J51"/>
    <mergeCell ref="I54:J54"/>
    <mergeCell ref="K54:L54"/>
    <mergeCell ref="H49:N49"/>
    <mergeCell ref="A53:C53"/>
    <mergeCell ref="A55:C55"/>
    <mergeCell ref="A56:C56"/>
    <mergeCell ref="A57:C57"/>
    <mergeCell ref="A58:C58"/>
    <mergeCell ref="A54:C54"/>
    <mergeCell ref="A61:C61"/>
    <mergeCell ref="A62:C62"/>
    <mergeCell ref="A63:C63"/>
    <mergeCell ref="B19:G19"/>
    <mergeCell ref="B21:G21"/>
    <mergeCell ref="B22:G22"/>
    <mergeCell ref="B42:G42"/>
    <mergeCell ref="E52:F52"/>
    <mergeCell ref="E53:F53"/>
    <mergeCell ref="E56:F56"/>
    <mergeCell ref="H36:N36"/>
    <mergeCell ref="H42:N42"/>
    <mergeCell ref="H41:N41"/>
    <mergeCell ref="B20:G20"/>
    <mergeCell ref="B25:G25"/>
    <mergeCell ref="B26:G26"/>
    <mergeCell ref="B27:G27"/>
    <mergeCell ref="H20:N20"/>
    <mergeCell ref="H38:N38"/>
    <mergeCell ref="H27:N27"/>
    <mergeCell ref="I56:J56"/>
    <mergeCell ref="K56:L56"/>
    <mergeCell ref="I57:J57"/>
    <mergeCell ref="H29:N29"/>
    <mergeCell ref="H30:N30"/>
    <mergeCell ref="H25:N25"/>
    <mergeCell ref="H26:N26"/>
    <mergeCell ref="H35:N35"/>
    <mergeCell ref="A46:N46"/>
    <mergeCell ref="B41:G41"/>
    <mergeCell ref="I52:J52"/>
    <mergeCell ref="K52:L52"/>
    <mergeCell ref="I53:J53"/>
    <mergeCell ref="K53:L53"/>
    <mergeCell ref="I55:J55"/>
    <mergeCell ref="K55:L55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L157:N157"/>
    <mergeCell ref="I81:J81"/>
    <mergeCell ref="K81:L81"/>
    <mergeCell ref="I84:J84"/>
    <mergeCell ref="K84:L84"/>
    <mergeCell ref="I74:J74"/>
    <mergeCell ref="K74:L74"/>
    <mergeCell ref="I75:J75"/>
    <mergeCell ref="K75:L75"/>
    <mergeCell ref="I76:J76"/>
    <mergeCell ref="K118:L118"/>
    <mergeCell ref="I114:J114"/>
    <mergeCell ref="K114:L114"/>
    <mergeCell ref="I115:J115"/>
    <mergeCell ref="K115:L115"/>
    <mergeCell ref="I103:J103"/>
    <mergeCell ref="K103:L103"/>
    <mergeCell ref="I104:J104"/>
    <mergeCell ref="K106:L106"/>
    <mergeCell ref="K119:L119"/>
    <mergeCell ref="I120:J120"/>
    <mergeCell ref="K120:L120"/>
    <mergeCell ref="I121:J121"/>
    <mergeCell ref="K121:L121"/>
    <mergeCell ref="I116:J116"/>
    <mergeCell ref="K116:L116"/>
    <mergeCell ref="I117:J117"/>
    <mergeCell ref="K117:L117"/>
    <mergeCell ref="I118:J118"/>
    <mergeCell ref="A76:C76"/>
    <mergeCell ref="E65:F65"/>
    <mergeCell ref="E68:F68"/>
    <mergeCell ref="A72:C72"/>
    <mergeCell ref="E72:F72"/>
    <mergeCell ref="I119:J119"/>
    <mergeCell ref="I80:J80"/>
    <mergeCell ref="A115:C115"/>
    <mergeCell ref="A116:C116"/>
    <mergeCell ref="E115:F115"/>
    <mergeCell ref="E63:F63"/>
    <mergeCell ref="E57:F57"/>
    <mergeCell ref="E58:F58"/>
    <mergeCell ref="E59:F59"/>
    <mergeCell ref="E60:F60"/>
    <mergeCell ref="E61:F61"/>
    <mergeCell ref="A7:N7"/>
    <mergeCell ref="A80:C80"/>
    <mergeCell ref="A64:C64"/>
    <mergeCell ref="E62:F62"/>
    <mergeCell ref="A66:C66"/>
    <mergeCell ref="A74:C74"/>
    <mergeCell ref="A65:C65"/>
    <mergeCell ref="E64:F64"/>
    <mergeCell ref="E66:F66"/>
    <mergeCell ref="A75:C75"/>
    <mergeCell ref="A1:N1"/>
    <mergeCell ref="A2:N2"/>
    <mergeCell ref="A3:N3"/>
    <mergeCell ref="A4:N4"/>
    <mergeCell ref="A5:N5"/>
    <mergeCell ref="A6:N6"/>
    <mergeCell ref="A8:N8"/>
    <mergeCell ref="A9:N9"/>
    <mergeCell ref="G49:G51"/>
    <mergeCell ref="E48:F51"/>
    <mergeCell ref="D48:D51"/>
    <mergeCell ref="A48:C51"/>
    <mergeCell ref="A10:N10"/>
    <mergeCell ref="A11:N11"/>
    <mergeCell ref="A12:N12"/>
    <mergeCell ref="A13:N13"/>
    <mergeCell ref="A14:N14"/>
    <mergeCell ref="A114:C114"/>
    <mergeCell ref="E114:F114"/>
    <mergeCell ref="A15:N15"/>
    <mergeCell ref="H19:N19"/>
    <mergeCell ref="H21:N21"/>
    <mergeCell ref="H22:N22"/>
    <mergeCell ref="H23:N23"/>
    <mergeCell ref="H24:N24"/>
    <mergeCell ref="A17:N17"/>
    <mergeCell ref="B23:G23"/>
    <mergeCell ref="B24:G24"/>
    <mergeCell ref="H37:N37"/>
    <mergeCell ref="H39:N39"/>
    <mergeCell ref="H43:N43"/>
    <mergeCell ref="A45:N45"/>
    <mergeCell ref="B28:G28"/>
    <mergeCell ref="B40:G40"/>
    <mergeCell ref="H40:N40"/>
    <mergeCell ref="B29:G29"/>
    <mergeCell ref="E116:F116"/>
    <mergeCell ref="A117:C117"/>
    <mergeCell ref="A118:C118"/>
    <mergeCell ref="A119:C119"/>
    <mergeCell ref="A120:C120"/>
    <mergeCell ref="E117:F117"/>
    <mergeCell ref="E118:F118"/>
    <mergeCell ref="E119:F119"/>
    <mergeCell ref="E120:F120"/>
    <mergeCell ref="A121:C121"/>
    <mergeCell ref="A122:C122"/>
    <mergeCell ref="A123:C123"/>
    <mergeCell ref="A138:N138"/>
    <mergeCell ref="A139:N139"/>
    <mergeCell ref="A125:N125"/>
    <mergeCell ref="A126:N126"/>
    <mergeCell ref="A128:N128"/>
    <mergeCell ref="A135:C135"/>
    <mergeCell ref="I131:K131"/>
    <mergeCell ref="A140:N140"/>
    <mergeCell ref="A141:E141"/>
    <mergeCell ref="F141:H141"/>
    <mergeCell ref="I141:N141"/>
    <mergeCell ref="A142:E142"/>
    <mergeCell ref="F142:H142"/>
    <mergeCell ref="I142:N142"/>
    <mergeCell ref="A143:E143"/>
    <mergeCell ref="F143:H143"/>
    <mergeCell ref="I143:N143"/>
    <mergeCell ref="A144:E144"/>
    <mergeCell ref="F144:H144"/>
    <mergeCell ref="I144:N144"/>
    <mergeCell ref="A145:E145"/>
    <mergeCell ref="F145:H145"/>
    <mergeCell ref="I145:N145"/>
    <mergeCell ref="A146:E146"/>
    <mergeCell ref="F146:H146"/>
    <mergeCell ref="I146:N146"/>
    <mergeCell ref="A147:E147"/>
    <mergeCell ref="F147:H147"/>
    <mergeCell ref="I147:N147"/>
    <mergeCell ref="A148:N148"/>
    <mergeCell ref="A150:G150"/>
    <mergeCell ref="H150:I150"/>
    <mergeCell ref="J150:N150"/>
    <mergeCell ref="E164:G164"/>
    <mergeCell ref="K164:L164"/>
    <mergeCell ref="A151:G151"/>
    <mergeCell ref="A152:G152"/>
    <mergeCell ref="A154:G154"/>
    <mergeCell ref="H151:I151"/>
    <mergeCell ref="H152:I152"/>
    <mergeCell ref="H153:I153"/>
    <mergeCell ref="H154:I154"/>
    <mergeCell ref="E163:G163"/>
    <mergeCell ref="K163:L163"/>
    <mergeCell ref="J151:N151"/>
    <mergeCell ref="J152:N152"/>
    <mergeCell ref="J153:N153"/>
    <mergeCell ref="J154:N154"/>
    <mergeCell ref="A153:G153"/>
    <mergeCell ref="A156:D156"/>
    <mergeCell ref="J158:K158"/>
    <mergeCell ref="J156:K156"/>
    <mergeCell ref="J157:K157"/>
    <mergeCell ref="L131:N131"/>
    <mergeCell ref="F130:H131"/>
    <mergeCell ref="E129:E132"/>
    <mergeCell ref="A166:C166"/>
    <mergeCell ref="A160:D160"/>
    <mergeCell ref="A161:D161"/>
    <mergeCell ref="J161:K161"/>
    <mergeCell ref="L161:N161"/>
    <mergeCell ref="L162:N162"/>
    <mergeCell ref="A136:C136"/>
    <mergeCell ref="D129:D132"/>
    <mergeCell ref="A129:C132"/>
    <mergeCell ref="A127:N127"/>
    <mergeCell ref="E122:F122"/>
    <mergeCell ref="E123:F123"/>
    <mergeCell ref="A134:C134"/>
    <mergeCell ref="A133:C133"/>
    <mergeCell ref="F129:N129"/>
    <mergeCell ref="I130:N130"/>
    <mergeCell ref="K122:L122"/>
    <mergeCell ref="K123:L123"/>
    <mergeCell ref="I122:J122"/>
    <mergeCell ref="I123:J123"/>
    <mergeCell ref="E76:F76"/>
    <mergeCell ref="I94:J94"/>
    <mergeCell ref="K94:L94"/>
    <mergeCell ref="E121:F121"/>
    <mergeCell ref="I105:J105"/>
    <mergeCell ref="K105:L105"/>
    <mergeCell ref="I106:J106"/>
    <mergeCell ref="A103:C103"/>
    <mergeCell ref="A104:C104"/>
    <mergeCell ref="A105:C105"/>
    <mergeCell ref="A106:C106"/>
    <mergeCell ref="A95:C95"/>
    <mergeCell ref="A97:C97"/>
    <mergeCell ref="A99:C99"/>
    <mergeCell ref="A101:C101"/>
    <mergeCell ref="A98:C98"/>
    <mergeCell ref="A102:C102"/>
    <mergeCell ref="A107:C107"/>
    <mergeCell ref="A112:C112"/>
    <mergeCell ref="E94:F94"/>
    <mergeCell ref="E103:F103"/>
    <mergeCell ref="E104:F104"/>
    <mergeCell ref="E105:F105"/>
    <mergeCell ref="E106:F106"/>
    <mergeCell ref="E107:F107"/>
    <mergeCell ref="E112:F112"/>
    <mergeCell ref="A94:C94"/>
    <mergeCell ref="I68:J68"/>
    <mergeCell ref="K68:L68"/>
    <mergeCell ref="E69:F69"/>
    <mergeCell ref="I69:J69"/>
    <mergeCell ref="E74:F74"/>
    <mergeCell ref="I112:J112"/>
    <mergeCell ref="K112:L112"/>
    <mergeCell ref="E108:F108"/>
    <mergeCell ref="I108:J108"/>
    <mergeCell ref="K108:L108"/>
    <mergeCell ref="A111:C111"/>
    <mergeCell ref="I107:J107"/>
    <mergeCell ref="K107:L107"/>
    <mergeCell ref="K104:L104"/>
    <mergeCell ref="E110:F110"/>
    <mergeCell ref="I110:J110"/>
    <mergeCell ref="K110:L110"/>
    <mergeCell ref="E111:F111"/>
    <mergeCell ref="I111:J111"/>
    <mergeCell ref="K111:L111"/>
    <mergeCell ref="K95:L95"/>
    <mergeCell ref="A96:C96"/>
    <mergeCell ref="E96:F96"/>
    <mergeCell ref="I96:J96"/>
    <mergeCell ref="A108:C108"/>
    <mergeCell ref="A110:C110"/>
    <mergeCell ref="K96:L96"/>
    <mergeCell ref="E98:F98"/>
    <mergeCell ref="I98:J98"/>
    <mergeCell ref="K98:L98"/>
    <mergeCell ref="K102:L102"/>
    <mergeCell ref="E99:F99"/>
    <mergeCell ref="I99:J99"/>
    <mergeCell ref="K99:L99"/>
    <mergeCell ref="E101:F101"/>
    <mergeCell ref="I101:J101"/>
    <mergeCell ref="K101:L101"/>
    <mergeCell ref="K100:L100"/>
    <mergeCell ref="E97:F97"/>
    <mergeCell ref="I97:J97"/>
    <mergeCell ref="A87:C87"/>
    <mergeCell ref="A88:C88"/>
    <mergeCell ref="E102:F102"/>
    <mergeCell ref="I102:J102"/>
    <mergeCell ref="E95:F95"/>
    <mergeCell ref="I95:J95"/>
    <mergeCell ref="I92:J92"/>
    <mergeCell ref="A89:C89"/>
    <mergeCell ref="A68:C68"/>
    <mergeCell ref="A82:C82"/>
    <mergeCell ref="I82:J82"/>
    <mergeCell ref="K82:L82"/>
    <mergeCell ref="E82:F82"/>
    <mergeCell ref="A100:C100"/>
    <mergeCell ref="E100:F100"/>
    <mergeCell ref="I100:J100"/>
    <mergeCell ref="A83:C83"/>
    <mergeCell ref="E83:F83"/>
    <mergeCell ref="E54:F54"/>
    <mergeCell ref="K85:L85"/>
    <mergeCell ref="A85:C85"/>
    <mergeCell ref="E85:F85"/>
    <mergeCell ref="I85:J85"/>
    <mergeCell ref="K97:L97"/>
    <mergeCell ref="A67:C67"/>
    <mergeCell ref="E67:F67"/>
    <mergeCell ref="I67:J67"/>
    <mergeCell ref="K67:L67"/>
    <mergeCell ref="A91:C91"/>
    <mergeCell ref="E91:F91"/>
    <mergeCell ref="I91:J91"/>
    <mergeCell ref="K91:L91"/>
    <mergeCell ref="I83:J83"/>
    <mergeCell ref="A81:C81"/>
    <mergeCell ref="A84:C84"/>
    <mergeCell ref="E84:F84"/>
    <mergeCell ref="E87:F87"/>
    <mergeCell ref="I87:J87"/>
    <mergeCell ref="A93:C93"/>
    <mergeCell ref="E93:F93"/>
    <mergeCell ref="I93:J93"/>
    <mergeCell ref="K93:L93"/>
    <mergeCell ref="K69:L69"/>
    <mergeCell ref="A70:C70"/>
    <mergeCell ref="E70:F70"/>
    <mergeCell ref="I70:J70"/>
    <mergeCell ref="K70:L70"/>
    <mergeCell ref="A86:C86"/>
    <mergeCell ref="A71:C71"/>
    <mergeCell ref="E71:F71"/>
    <mergeCell ref="I71:J71"/>
    <mergeCell ref="K71:L71"/>
    <mergeCell ref="A113:C113"/>
    <mergeCell ref="E113:F113"/>
    <mergeCell ref="I113:J113"/>
    <mergeCell ref="K113:L113"/>
    <mergeCell ref="E75:F75"/>
    <mergeCell ref="A92:C92"/>
    <mergeCell ref="K87:L87"/>
    <mergeCell ref="K88:L88"/>
    <mergeCell ref="E89:F89"/>
    <mergeCell ref="I89:J89"/>
    <mergeCell ref="K86:L86"/>
    <mergeCell ref="K80:L80"/>
    <mergeCell ref="K76:L76"/>
    <mergeCell ref="E86:F86"/>
    <mergeCell ref="I86:J86"/>
    <mergeCell ref="K83:L83"/>
    <mergeCell ref="E81:F81"/>
    <mergeCell ref="I79:J79"/>
    <mergeCell ref="K79:L79"/>
    <mergeCell ref="I77:J77"/>
    <mergeCell ref="K77:L77"/>
    <mergeCell ref="I78:J78"/>
    <mergeCell ref="I72:J72"/>
    <mergeCell ref="K72:L72"/>
    <mergeCell ref="E88:F88"/>
    <mergeCell ref="I88:J88"/>
    <mergeCell ref="K89:L89"/>
    <mergeCell ref="A73:C73"/>
    <mergeCell ref="E73:F73"/>
    <mergeCell ref="I73:J73"/>
    <mergeCell ref="K73:L73"/>
    <mergeCell ref="E80:F80"/>
    <mergeCell ref="K78:L78"/>
    <mergeCell ref="A77:C77"/>
    <mergeCell ref="A78:C78"/>
    <mergeCell ref="A79:C79"/>
    <mergeCell ref="E77:F77"/>
    <mergeCell ref="E78:F78"/>
    <mergeCell ref="E79:F79"/>
    <mergeCell ref="A109:C109"/>
    <mergeCell ref="E109:F109"/>
    <mergeCell ref="I109:J109"/>
    <mergeCell ref="K109:L109"/>
    <mergeCell ref="A90:C90"/>
    <mergeCell ref="E90:F90"/>
    <mergeCell ref="I90:J90"/>
    <mergeCell ref="K90:L90"/>
    <mergeCell ref="E92:F92"/>
    <mergeCell ref="K92:L9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9" r:id="rId1"/>
  <rowBreaks count="3" manualBreakCount="3">
    <brk id="14" max="13" man="1"/>
    <brk id="44" max="13" man="1"/>
    <brk id="1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70"/>
  <sheetViews>
    <sheetView view="pageBreakPreview" zoomScaleSheetLayoutView="100" zoomScalePageLayoutView="0" workbookViewId="0" topLeftCell="A1">
      <selection activeCell="CI26" sqref="CI26"/>
    </sheetView>
  </sheetViews>
  <sheetFormatPr defaultColWidth="0.875" defaultRowHeight="12" customHeight="1"/>
  <cols>
    <col min="1" max="29" width="0.875" style="108" customWidth="1"/>
    <col min="30" max="30" width="10.00390625" style="108" customWidth="1"/>
    <col min="31" max="49" width="0.875" style="108" customWidth="1"/>
    <col min="50" max="50" width="3.625" style="108" customWidth="1"/>
    <col min="51" max="16384" width="0.875" style="108" customWidth="1"/>
  </cols>
  <sheetData>
    <row r="1" spans="97:160" s="75" customFormat="1" ht="10.5" customHeight="1">
      <c r="CS1" s="76" t="s">
        <v>259</v>
      </c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</row>
    <row r="2" spans="97:160" s="75" customFormat="1" ht="65.25" customHeight="1">
      <c r="CS2" s="239" t="s">
        <v>260</v>
      </c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</row>
    <row r="3" spans="1:167" s="79" customFormat="1" ht="10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241" t="s">
        <v>37</v>
      </c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</row>
    <row r="4" spans="1:167" s="79" customFormat="1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242" t="s">
        <v>318</v>
      </c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</row>
    <row r="5" spans="1:167" s="75" customFormat="1" ht="9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243" t="s">
        <v>261</v>
      </c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</row>
    <row r="6" spans="1:167" s="79" customFormat="1" ht="10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78"/>
      <c r="CM6" s="78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8"/>
      <c r="DU6" s="78"/>
      <c r="DV6" s="78"/>
      <c r="DW6" s="78"/>
      <c r="DX6" s="78"/>
      <c r="DY6" s="242" t="s">
        <v>249</v>
      </c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</row>
    <row r="7" spans="1:167" s="75" customFormat="1" ht="9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245" t="s">
        <v>5</v>
      </c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81"/>
      <c r="CM7" s="81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243" t="s">
        <v>7</v>
      </c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</row>
    <row r="8" spans="1:167" s="79" customFormat="1" ht="10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82" t="s">
        <v>262</v>
      </c>
      <c r="BQ8" s="246" t="s">
        <v>263</v>
      </c>
      <c r="BR8" s="246"/>
      <c r="BS8" s="246"/>
      <c r="BT8" s="246"/>
      <c r="BU8" s="246"/>
      <c r="BV8" s="247" t="s">
        <v>262</v>
      </c>
      <c r="BW8" s="247"/>
      <c r="BX8" s="246" t="s">
        <v>264</v>
      </c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8">
        <v>20</v>
      </c>
      <c r="CV8" s="248"/>
      <c r="CW8" s="248"/>
      <c r="CX8" s="248"/>
      <c r="CY8" s="249" t="s">
        <v>265</v>
      </c>
      <c r="CZ8" s="249"/>
      <c r="DA8" s="249"/>
      <c r="DB8" s="247" t="s">
        <v>266</v>
      </c>
      <c r="DC8" s="247"/>
      <c r="DD8" s="24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82"/>
    </row>
    <row r="9" spans="1:167" s="83" customFormat="1" ht="15" customHeight="1">
      <c r="A9" s="76"/>
      <c r="B9" s="250" t="s">
        <v>267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</row>
    <row r="10" spans="2:167" s="79" customFormat="1" ht="12" customHeight="1" thickBot="1">
      <c r="B10" s="77"/>
      <c r="C10" s="84"/>
      <c r="D10" s="84"/>
      <c r="E10" s="84"/>
      <c r="F10" s="85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77"/>
      <c r="EI10" s="84" t="s">
        <v>268</v>
      </c>
      <c r="EJ10" s="251" t="s">
        <v>269</v>
      </c>
      <c r="EK10" s="251"/>
      <c r="EL10" s="251"/>
      <c r="EM10" s="251"/>
      <c r="EN10" s="86" t="s">
        <v>270</v>
      </c>
      <c r="EO10" s="86"/>
      <c r="EP10" s="86"/>
      <c r="EQ10" s="86"/>
      <c r="ER10" s="77"/>
      <c r="ES10" s="77"/>
      <c r="ET10" s="77"/>
      <c r="EU10" s="77"/>
      <c r="EV10" s="77"/>
      <c r="EW10" s="77"/>
      <c r="EX10" s="77"/>
      <c r="EY10" s="77"/>
      <c r="EZ10" s="252" t="s">
        <v>271</v>
      </c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4"/>
    </row>
    <row r="11" spans="1:167" s="79" customFormat="1" ht="12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86"/>
      <c r="EC11" s="86"/>
      <c r="ED11" s="86"/>
      <c r="EE11" s="86"/>
      <c r="EF11" s="87"/>
      <c r="EG11" s="87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9"/>
      <c r="ES11" s="89"/>
      <c r="ET11" s="89"/>
      <c r="EU11" s="89"/>
      <c r="EV11" s="77"/>
      <c r="EW11" s="88"/>
      <c r="EX11" s="89" t="s">
        <v>272</v>
      </c>
      <c r="EY11" s="77"/>
      <c r="EZ11" s="255" t="s">
        <v>273</v>
      </c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7"/>
    </row>
    <row r="12" spans="1:167" s="79" customFormat="1" ht="10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82" t="s">
        <v>274</v>
      </c>
      <c r="AR12" s="246" t="s">
        <v>263</v>
      </c>
      <c r="AS12" s="246"/>
      <c r="AT12" s="246"/>
      <c r="AU12" s="246"/>
      <c r="AV12" s="246"/>
      <c r="AW12" s="247" t="s">
        <v>262</v>
      </c>
      <c r="AX12" s="247"/>
      <c r="AY12" s="246" t="s">
        <v>264</v>
      </c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8">
        <v>20</v>
      </c>
      <c r="BW12" s="248"/>
      <c r="BX12" s="248"/>
      <c r="BY12" s="248"/>
      <c r="BZ12" s="249" t="s">
        <v>265</v>
      </c>
      <c r="CA12" s="249"/>
      <c r="CB12" s="249"/>
      <c r="CC12" s="247" t="s">
        <v>266</v>
      </c>
      <c r="CD12" s="247"/>
      <c r="CE12" s="24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82"/>
      <c r="ES12" s="82"/>
      <c r="ET12" s="82"/>
      <c r="EU12" s="82"/>
      <c r="EV12" s="77"/>
      <c r="EW12" s="77"/>
      <c r="EX12" s="82" t="s">
        <v>275</v>
      </c>
      <c r="EY12" s="77"/>
      <c r="EZ12" s="258" t="s">
        <v>276</v>
      </c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60"/>
    </row>
    <row r="13" spans="1:167" s="79" customFormat="1" ht="10.5" customHeight="1">
      <c r="A13" s="77" t="s">
        <v>277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261" t="str">
        <f>титул!B19</f>
        <v>Муниципальное общеобразовательное бюджетное учреждение "Средняя общеобразовательная школа № 3" Арсеньевского городского округа</v>
      </c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77"/>
      <c r="EN13" s="77"/>
      <c r="EO13" s="77"/>
      <c r="EP13" s="77"/>
      <c r="EQ13" s="77"/>
      <c r="ER13" s="82"/>
      <c r="ES13" s="82"/>
      <c r="ET13" s="82"/>
      <c r="EU13" s="82"/>
      <c r="EV13" s="77"/>
      <c r="EW13" s="77"/>
      <c r="EX13" s="82"/>
      <c r="EY13" s="77"/>
      <c r="EZ13" s="263">
        <f>'[1]титул'!E21</f>
        <v>52098356</v>
      </c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5"/>
    </row>
    <row r="14" spans="1:167" s="79" customFormat="1" ht="10.5" customHeight="1">
      <c r="A14" s="7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77"/>
      <c r="AN14" s="77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77"/>
      <c r="EN14" s="77"/>
      <c r="EO14" s="77"/>
      <c r="EP14" s="77"/>
      <c r="EQ14" s="77"/>
      <c r="ER14" s="82"/>
      <c r="ES14" s="82"/>
      <c r="ET14" s="82"/>
      <c r="EU14" s="82"/>
      <c r="EV14" s="77"/>
      <c r="EW14" s="77"/>
      <c r="EX14" s="82" t="s">
        <v>47</v>
      </c>
      <c r="EY14" s="77"/>
      <c r="EZ14" s="266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67"/>
    </row>
    <row r="15" spans="1:167" s="79" customFormat="1" ht="3" customHeight="1" thickBo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77"/>
      <c r="AT15" s="77"/>
      <c r="AU15" s="77"/>
      <c r="AV15" s="77"/>
      <c r="AW15" s="77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77"/>
      <c r="EK15" s="77"/>
      <c r="EL15" s="77"/>
      <c r="EM15" s="77"/>
      <c r="EN15" s="77"/>
      <c r="EO15" s="77"/>
      <c r="EP15" s="77"/>
      <c r="EQ15" s="77"/>
      <c r="ER15" s="82"/>
      <c r="ES15" s="82"/>
      <c r="ET15" s="82"/>
      <c r="EU15" s="82"/>
      <c r="EV15" s="77"/>
      <c r="EW15" s="77"/>
      <c r="EX15" s="82"/>
      <c r="EY15" s="77"/>
      <c r="EZ15" s="268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70"/>
    </row>
    <row r="16" spans="1:167" s="79" customFormat="1" ht="10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77"/>
      <c r="AN16" s="90"/>
      <c r="AO16" s="91" t="s">
        <v>278</v>
      </c>
      <c r="AP16" s="90"/>
      <c r="AQ16" s="90"/>
      <c r="AR16" s="90"/>
      <c r="AS16" s="77"/>
      <c r="AT16" s="77"/>
      <c r="AU16" s="77"/>
      <c r="AV16" s="77"/>
      <c r="AW16" s="77"/>
      <c r="AX16" s="77"/>
      <c r="AY16" s="276">
        <f>титул!B24</f>
        <v>2501009262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8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77"/>
      <c r="EK16" s="77"/>
      <c r="EL16" s="77"/>
      <c r="EM16" s="77"/>
      <c r="EN16" s="77"/>
      <c r="EO16" s="77"/>
      <c r="EP16" s="77"/>
      <c r="EQ16" s="77"/>
      <c r="ER16" s="82"/>
      <c r="ES16" s="82"/>
      <c r="ET16" s="82"/>
      <c r="EU16" s="82"/>
      <c r="EV16" s="77"/>
      <c r="EW16" s="77"/>
      <c r="EX16" s="82" t="s">
        <v>279</v>
      </c>
      <c r="EY16" s="77"/>
      <c r="EZ16" s="271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3"/>
    </row>
    <row r="17" spans="1:167" s="79" customFormat="1" ht="3" customHeight="1" thickBo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77"/>
      <c r="AT17" s="77"/>
      <c r="AU17" s="77"/>
      <c r="AV17" s="77"/>
      <c r="AW17" s="77"/>
      <c r="AX17" s="77"/>
      <c r="AY17" s="279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1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77"/>
      <c r="EK17" s="77"/>
      <c r="EL17" s="77"/>
      <c r="EM17" s="77"/>
      <c r="EN17" s="77"/>
      <c r="EO17" s="77"/>
      <c r="EP17" s="77"/>
      <c r="EQ17" s="77"/>
      <c r="ER17" s="82"/>
      <c r="ES17" s="82"/>
      <c r="ET17" s="82"/>
      <c r="EU17" s="82"/>
      <c r="EV17" s="77"/>
      <c r="EW17" s="77"/>
      <c r="EX17" s="82"/>
      <c r="EY17" s="77"/>
      <c r="EZ17" s="274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75"/>
    </row>
    <row r="18" spans="1:167" s="79" customFormat="1" ht="10.5" customHeight="1">
      <c r="A18" s="77" t="s">
        <v>280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77">
        <v>2501008815</v>
      </c>
      <c r="AG18" s="77"/>
      <c r="AH18" s="77"/>
      <c r="AI18" s="77"/>
      <c r="AJ18" s="77"/>
      <c r="AK18" s="77"/>
      <c r="AL18" s="77"/>
      <c r="AM18" s="77"/>
      <c r="AN18" s="77"/>
      <c r="AO18" s="282" t="s">
        <v>281</v>
      </c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77"/>
      <c r="EN18" s="77"/>
      <c r="EO18" s="77"/>
      <c r="EP18" s="77"/>
      <c r="EQ18" s="77"/>
      <c r="ER18" s="82"/>
      <c r="ES18" s="82"/>
      <c r="ET18" s="82"/>
      <c r="EU18" s="82"/>
      <c r="EV18" s="77"/>
      <c r="EW18" s="77"/>
      <c r="EX18" s="89" t="s">
        <v>59</v>
      </c>
      <c r="EY18" s="77"/>
      <c r="EZ18" s="258" t="str">
        <f>титул!E24</f>
        <v>05703000001</v>
      </c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4"/>
    </row>
    <row r="19" spans="1:167" s="79" customFormat="1" ht="10.5" customHeight="1">
      <c r="A19" s="77" t="s">
        <v>282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285" t="s">
        <v>252</v>
      </c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77"/>
      <c r="EN19" s="77"/>
      <c r="EO19" s="77"/>
      <c r="EP19" s="77"/>
      <c r="EQ19" s="77"/>
      <c r="ER19" s="82"/>
      <c r="ES19" s="82"/>
      <c r="ET19" s="82"/>
      <c r="EU19" s="82"/>
      <c r="EV19" s="77"/>
      <c r="EW19" s="77"/>
      <c r="EX19" s="82"/>
      <c r="EY19" s="77"/>
      <c r="EZ19" s="268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70"/>
    </row>
    <row r="20" spans="1:167" s="79" customFormat="1" ht="10.5" customHeight="1">
      <c r="A20" s="77" t="s">
        <v>283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77"/>
      <c r="EN20" s="77"/>
      <c r="EO20" s="77"/>
      <c r="EP20" s="77"/>
      <c r="EQ20" s="77"/>
      <c r="ER20" s="82"/>
      <c r="ES20" s="82"/>
      <c r="ET20" s="82"/>
      <c r="EU20" s="82"/>
      <c r="EV20" s="77"/>
      <c r="EW20" s="77"/>
      <c r="EX20" s="82" t="s">
        <v>51</v>
      </c>
      <c r="EY20" s="77"/>
      <c r="EZ20" s="286" t="s">
        <v>284</v>
      </c>
      <c r="FA20" s="287"/>
      <c r="FB20" s="287"/>
      <c r="FC20" s="287"/>
      <c r="FD20" s="287"/>
      <c r="FE20" s="287"/>
      <c r="FF20" s="287"/>
      <c r="FG20" s="287"/>
      <c r="FH20" s="287"/>
      <c r="FI20" s="287"/>
      <c r="FJ20" s="287"/>
      <c r="FK20" s="288"/>
    </row>
    <row r="21" spans="1:167" s="79" customFormat="1" ht="10.5" customHeight="1">
      <c r="A21" s="77" t="s">
        <v>282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285" t="s">
        <v>285</v>
      </c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77"/>
      <c r="EN21" s="88"/>
      <c r="EO21" s="88"/>
      <c r="EP21" s="88"/>
      <c r="EQ21" s="88"/>
      <c r="ER21" s="89"/>
      <c r="ES21" s="89"/>
      <c r="ET21" s="89"/>
      <c r="EU21" s="89"/>
      <c r="EV21" s="77"/>
      <c r="EW21" s="88"/>
      <c r="EX21" s="77"/>
      <c r="EY21" s="77"/>
      <c r="EZ21" s="268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70"/>
    </row>
    <row r="22" spans="1:167" s="79" customFormat="1" ht="10.5" customHeight="1">
      <c r="A22" s="77" t="s">
        <v>286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77"/>
      <c r="EN22" s="88"/>
      <c r="EO22" s="88"/>
      <c r="EP22" s="88"/>
      <c r="EQ22" s="88"/>
      <c r="ER22" s="89"/>
      <c r="ES22" s="89"/>
      <c r="ET22" s="89"/>
      <c r="EU22" s="89"/>
      <c r="EV22" s="77"/>
      <c r="EW22" s="88"/>
      <c r="EX22" s="82" t="s">
        <v>47</v>
      </c>
      <c r="EY22" s="77"/>
      <c r="EZ22" s="274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75"/>
    </row>
    <row r="23" spans="1:167" s="79" customFormat="1" ht="10.5" customHeight="1">
      <c r="A23" s="77" t="s">
        <v>287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88"/>
      <c r="EK23" s="88"/>
      <c r="EL23" s="88"/>
      <c r="EM23" s="88"/>
      <c r="EN23" s="88"/>
      <c r="EO23" s="88"/>
      <c r="EP23" s="88"/>
      <c r="EQ23" s="88"/>
      <c r="ER23" s="89"/>
      <c r="ES23" s="89"/>
      <c r="ET23" s="89"/>
      <c r="EU23" s="89"/>
      <c r="EV23" s="77"/>
      <c r="EW23" s="88"/>
      <c r="EX23" s="82" t="s">
        <v>52</v>
      </c>
      <c r="EY23" s="77"/>
      <c r="EZ23" s="286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8"/>
    </row>
    <row r="24" spans="1:167" s="79" customFormat="1" ht="10.5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88"/>
      <c r="EK24" s="88"/>
      <c r="EL24" s="88"/>
      <c r="EM24" s="88"/>
      <c r="EN24" s="88"/>
      <c r="EO24" s="88"/>
      <c r="EP24" s="88"/>
      <c r="EQ24" s="88"/>
      <c r="ER24" s="89"/>
      <c r="ES24" s="89"/>
      <c r="ET24" s="89"/>
      <c r="EU24" s="89"/>
      <c r="EV24" s="77"/>
      <c r="EW24" s="88"/>
      <c r="EX24" s="82" t="s">
        <v>53</v>
      </c>
      <c r="EY24" s="77"/>
      <c r="EZ24" s="289"/>
      <c r="FA24" s="290"/>
      <c r="FB24" s="290"/>
      <c r="FC24" s="290"/>
      <c r="FD24" s="290"/>
      <c r="FE24" s="290"/>
      <c r="FF24" s="290"/>
      <c r="FG24" s="290"/>
      <c r="FH24" s="290"/>
      <c r="FI24" s="290"/>
      <c r="FJ24" s="290"/>
      <c r="FK24" s="291"/>
    </row>
    <row r="25" spans="1:167" s="75" customFormat="1" ht="10.5" customHeight="1" thickBo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45" t="s">
        <v>288</v>
      </c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4"/>
      <c r="EK25" s="94"/>
      <c r="EL25" s="94"/>
      <c r="EM25" s="94"/>
      <c r="EN25" s="94"/>
      <c r="EO25" s="94"/>
      <c r="EP25" s="94"/>
      <c r="EQ25" s="94"/>
      <c r="ER25" s="95"/>
      <c r="ES25" s="95"/>
      <c r="ET25" s="95"/>
      <c r="EU25" s="95"/>
      <c r="EV25" s="80"/>
      <c r="EW25" s="94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</row>
    <row r="26" spans="1:167" s="79" customFormat="1" ht="12" thickBo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97"/>
      <c r="AY26" s="97"/>
      <c r="AZ26" s="97"/>
      <c r="BA26" s="97"/>
      <c r="BB26" s="97"/>
      <c r="BC26" s="77"/>
      <c r="BD26" s="77"/>
      <c r="BE26" s="77"/>
      <c r="BF26" s="77"/>
      <c r="BG26" s="77"/>
      <c r="BH26" s="77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77"/>
      <c r="BX26" s="77"/>
      <c r="BY26" s="77"/>
      <c r="BZ26" s="77"/>
      <c r="CA26" s="77"/>
      <c r="CB26" s="92"/>
      <c r="CC26" s="92"/>
      <c r="CD26" s="9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77"/>
      <c r="EI26" s="92"/>
      <c r="EJ26" s="77"/>
      <c r="EK26" s="77"/>
      <c r="EL26" s="89" t="s">
        <v>120</v>
      </c>
      <c r="EM26" s="77"/>
      <c r="EN26" s="292">
        <v>0</v>
      </c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4"/>
    </row>
    <row r="27" spans="1:167" s="79" customFormat="1" ht="4.5" customHeight="1">
      <c r="A27" s="90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88"/>
      <c r="EK27" s="88"/>
      <c r="EL27" s="88"/>
      <c r="EM27" s="88"/>
      <c r="EN27" s="88"/>
      <c r="EO27" s="88"/>
      <c r="EP27" s="88"/>
      <c r="EQ27" s="88"/>
      <c r="ER27" s="89"/>
      <c r="ES27" s="89"/>
      <c r="ET27" s="89"/>
      <c r="EU27" s="89"/>
      <c r="EV27" s="77"/>
      <c r="EW27" s="8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</row>
    <row r="28" spans="1:167" s="79" customFormat="1" ht="10.5" customHeight="1">
      <c r="A28" s="295" t="s">
        <v>289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7" t="s">
        <v>290</v>
      </c>
      <c r="AF28" s="296"/>
      <c r="AG28" s="296"/>
      <c r="AH28" s="296"/>
      <c r="AI28" s="296"/>
      <c r="AJ28" s="296"/>
      <c r="AK28" s="296"/>
      <c r="AL28" s="296"/>
      <c r="AM28" s="296"/>
      <c r="AN28" s="296"/>
      <c r="AO28" s="298" t="s">
        <v>291</v>
      </c>
      <c r="AP28" s="299"/>
      <c r="AQ28" s="299"/>
      <c r="AR28" s="299"/>
      <c r="AS28" s="299"/>
      <c r="AT28" s="299"/>
      <c r="AU28" s="299"/>
      <c r="AV28" s="299"/>
      <c r="AW28" s="299"/>
      <c r="AX28" s="299"/>
      <c r="AY28" s="297" t="s">
        <v>292</v>
      </c>
      <c r="AZ28" s="296"/>
      <c r="BA28" s="296"/>
      <c r="BB28" s="296"/>
      <c r="BC28" s="296"/>
      <c r="BD28" s="296"/>
      <c r="BE28" s="296"/>
      <c r="BF28" s="296"/>
      <c r="BG28" s="296"/>
      <c r="BH28" s="296"/>
      <c r="BI28" s="300" t="s">
        <v>293</v>
      </c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2"/>
      <c r="CN28" s="303" t="s">
        <v>294</v>
      </c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5"/>
      <c r="DP28" s="312" t="s">
        <v>295</v>
      </c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</row>
    <row r="29" spans="1:167" s="79" customFormat="1" ht="10.5" customHeight="1">
      <c r="A29" s="295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7"/>
      <c r="AF29" s="296"/>
      <c r="AG29" s="296"/>
      <c r="AH29" s="296"/>
      <c r="AI29" s="296"/>
      <c r="AJ29" s="296"/>
      <c r="AK29" s="296"/>
      <c r="AL29" s="296"/>
      <c r="AM29" s="296"/>
      <c r="AN29" s="296"/>
      <c r="AO29" s="298"/>
      <c r="AP29" s="299"/>
      <c r="AQ29" s="299"/>
      <c r="AR29" s="299"/>
      <c r="AS29" s="299"/>
      <c r="AT29" s="299"/>
      <c r="AU29" s="299"/>
      <c r="AV29" s="299"/>
      <c r="AW29" s="299"/>
      <c r="AX29" s="299"/>
      <c r="AY29" s="297"/>
      <c r="AZ29" s="296"/>
      <c r="BA29" s="296"/>
      <c r="BB29" s="296"/>
      <c r="BC29" s="296"/>
      <c r="BD29" s="296"/>
      <c r="BE29" s="296"/>
      <c r="BF29" s="296"/>
      <c r="BG29" s="296"/>
      <c r="BH29" s="296"/>
      <c r="BI29" s="318" t="s">
        <v>296</v>
      </c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319"/>
      <c r="CN29" s="306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7"/>
      <c r="DH29" s="307"/>
      <c r="DI29" s="307"/>
      <c r="DJ29" s="307"/>
      <c r="DK29" s="307"/>
      <c r="DL29" s="307"/>
      <c r="DM29" s="307"/>
      <c r="DN29" s="307"/>
      <c r="DO29" s="308"/>
      <c r="DP29" s="314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</row>
    <row r="30" spans="1:167" s="101" customFormat="1" ht="10.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99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82" t="s">
        <v>297</v>
      </c>
      <c r="CB30" s="249" t="s">
        <v>269</v>
      </c>
      <c r="CC30" s="249"/>
      <c r="CD30" s="249"/>
      <c r="CE30" s="77" t="s">
        <v>266</v>
      </c>
      <c r="CF30" s="77"/>
      <c r="CG30" s="77"/>
      <c r="CH30" s="77"/>
      <c r="CI30" s="77"/>
      <c r="CJ30" s="77"/>
      <c r="CK30" s="77"/>
      <c r="CL30" s="77"/>
      <c r="CM30" s="100"/>
      <c r="CN30" s="306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8"/>
      <c r="DP30" s="314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</row>
    <row r="31" spans="1:167" s="101" customFormat="1" ht="3" customHeight="1">
      <c r="A31" s="295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102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4"/>
      <c r="CN31" s="309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1"/>
      <c r="DP31" s="316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7"/>
    </row>
    <row r="32" spans="1:167" s="101" customFormat="1" ht="32.25" customHeigh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320" t="s">
        <v>298</v>
      </c>
      <c r="BJ32" s="320"/>
      <c r="BK32" s="320"/>
      <c r="BL32" s="320"/>
      <c r="BM32" s="320"/>
      <c r="BN32" s="320"/>
      <c r="BO32" s="320"/>
      <c r="BP32" s="320"/>
      <c r="BQ32" s="320"/>
      <c r="BR32" s="320"/>
      <c r="BS32" s="320" t="s">
        <v>299</v>
      </c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1" t="s">
        <v>298</v>
      </c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3"/>
      <c r="DB32" s="321" t="s">
        <v>299</v>
      </c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3"/>
      <c r="DP32" s="320" t="s">
        <v>300</v>
      </c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 t="s">
        <v>301</v>
      </c>
      <c r="EO32" s="320"/>
      <c r="EP32" s="320"/>
      <c r="EQ32" s="320"/>
      <c r="ER32" s="320"/>
      <c r="ES32" s="320"/>
      <c r="ET32" s="320"/>
      <c r="EU32" s="320"/>
      <c r="EV32" s="320"/>
      <c r="EW32" s="320"/>
      <c r="EX32" s="320"/>
      <c r="EY32" s="320"/>
      <c r="EZ32" s="320"/>
      <c r="FA32" s="320"/>
      <c r="FB32" s="320"/>
      <c r="FC32" s="320"/>
      <c r="FD32" s="320"/>
      <c r="FE32" s="320"/>
      <c r="FF32" s="320"/>
      <c r="FG32" s="320"/>
      <c r="FH32" s="320"/>
      <c r="FI32" s="320"/>
      <c r="FJ32" s="320"/>
      <c r="FK32" s="321"/>
    </row>
    <row r="33" spans="1:167" s="79" customFormat="1" ht="10.5" customHeight="1">
      <c r="A33" s="324">
        <v>1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>
        <v>2</v>
      </c>
      <c r="AF33" s="325"/>
      <c r="AG33" s="325"/>
      <c r="AH33" s="325"/>
      <c r="AI33" s="325"/>
      <c r="AJ33" s="325"/>
      <c r="AK33" s="325"/>
      <c r="AL33" s="325"/>
      <c r="AM33" s="325"/>
      <c r="AN33" s="325"/>
      <c r="AO33" s="325">
        <v>3</v>
      </c>
      <c r="AP33" s="325"/>
      <c r="AQ33" s="325"/>
      <c r="AR33" s="325"/>
      <c r="AS33" s="325"/>
      <c r="AT33" s="325"/>
      <c r="AU33" s="325"/>
      <c r="AV33" s="325"/>
      <c r="AW33" s="325"/>
      <c r="AX33" s="325"/>
      <c r="AY33" s="325">
        <v>4</v>
      </c>
      <c r="AZ33" s="325"/>
      <c r="BA33" s="325"/>
      <c r="BB33" s="325"/>
      <c r="BC33" s="325"/>
      <c r="BD33" s="325"/>
      <c r="BE33" s="325"/>
      <c r="BF33" s="325"/>
      <c r="BG33" s="325"/>
      <c r="BH33" s="325"/>
      <c r="BI33" s="325">
        <v>5</v>
      </c>
      <c r="BJ33" s="325"/>
      <c r="BK33" s="325"/>
      <c r="BL33" s="325"/>
      <c r="BM33" s="325"/>
      <c r="BN33" s="325"/>
      <c r="BO33" s="325"/>
      <c r="BP33" s="325"/>
      <c r="BQ33" s="325"/>
      <c r="BR33" s="325"/>
      <c r="BS33" s="325">
        <v>6</v>
      </c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>
        <v>7</v>
      </c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>
        <v>8</v>
      </c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>
        <v>9</v>
      </c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>
        <v>10</v>
      </c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326"/>
    </row>
    <row r="34" spans="1:167" s="79" customFormat="1" ht="54" customHeight="1">
      <c r="A34" s="327" t="s">
        <v>183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9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 t="s">
        <v>184</v>
      </c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1">
        <v>0</v>
      </c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0"/>
      <c r="CO34" s="330"/>
      <c r="CP34" s="330"/>
      <c r="CQ34" s="330"/>
      <c r="CR34" s="330"/>
      <c r="CS34" s="330"/>
      <c r="CT34" s="330"/>
      <c r="CU34" s="330"/>
      <c r="CV34" s="330"/>
      <c r="CW34" s="330"/>
      <c r="CX34" s="330"/>
      <c r="CY34" s="330"/>
      <c r="CZ34" s="330"/>
      <c r="DA34" s="330"/>
      <c r="DB34" s="331">
        <v>0</v>
      </c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2">
        <f>'план ФХД'!I83</f>
        <v>905000</v>
      </c>
      <c r="DQ34" s="333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5"/>
      <c r="EN34" s="336">
        <f aca="true" t="shared" si="0" ref="EN34:EN49">DP34</f>
        <v>905000</v>
      </c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</row>
    <row r="35" spans="1:167" s="79" customFormat="1" ht="25.5" customHeight="1">
      <c r="A35" s="327" t="str">
        <f>'[1]план ФХД'!A91:C91</f>
        <v>Организация и проведение государственной итоговой аттестации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9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 t="s">
        <v>220</v>
      </c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1">
        <v>0</v>
      </c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0"/>
      <c r="CO35" s="330"/>
      <c r="CP35" s="330"/>
      <c r="CQ35" s="330"/>
      <c r="CR35" s="330"/>
      <c r="CS35" s="330"/>
      <c r="CT35" s="330"/>
      <c r="CU35" s="330"/>
      <c r="CV35" s="330"/>
      <c r="CW35" s="330"/>
      <c r="CX35" s="330"/>
      <c r="CY35" s="330"/>
      <c r="CZ35" s="330"/>
      <c r="DA35" s="330"/>
      <c r="DB35" s="331">
        <v>0</v>
      </c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2">
        <f>'план ФХД'!I91</f>
        <v>28000</v>
      </c>
      <c r="DQ35" s="333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5"/>
      <c r="EN35" s="336">
        <f t="shared" si="0"/>
        <v>28000</v>
      </c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</row>
    <row r="36" spans="1:167" s="79" customFormat="1" ht="22.5" customHeight="1">
      <c r="A36" s="327" t="str">
        <f>'[2]основная таблица'!A36:C36</f>
        <v>Мероприятия по охране труда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9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7" t="s">
        <v>221</v>
      </c>
      <c r="AP36" s="338"/>
      <c r="AQ36" s="338"/>
      <c r="AR36" s="338"/>
      <c r="AS36" s="338"/>
      <c r="AT36" s="338"/>
      <c r="AU36" s="338"/>
      <c r="AV36" s="338"/>
      <c r="AW36" s="338"/>
      <c r="AX36" s="339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1">
        <v>0</v>
      </c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1">
        <v>0</v>
      </c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2">
        <f>'план ФХД'!I92</f>
        <v>16400</v>
      </c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40"/>
      <c r="EN36" s="336">
        <f t="shared" si="0"/>
        <v>16400</v>
      </c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</row>
    <row r="37" spans="1:167" s="79" customFormat="1" ht="30.75" customHeight="1">
      <c r="A37" s="327" t="str">
        <f>'[2]основная таблица'!A37:C37</f>
        <v>Укрепление материально-технической базы образовательных учреждений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9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41" t="s">
        <v>222</v>
      </c>
      <c r="AP37" s="341"/>
      <c r="AQ37" s="341"/>
      <c r="AR37" s="341"/>
      <c r="AS37" s="341"/>
      <c r="AT37" s="341"/>
      <c r="AU37" s="341"/>
      <c r="AV37" s="341"/>
      <c r="AW37" s="341"/>
      <c r="AX37" s="341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1">
        <v>0</v>
      </c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0"/>
      <c r="CY37" s="330"/>
      <c r="CZ37" s="330"/>
      <c r="DA37" s="330"/>
      <c r="DB37" s="331">
        <v>0</v>
      </c>
      <c r="DC37" s="331"/>
      <c r="DD37" s="331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2">
        <f>'план ФХД'!I93</f>
        <v>548200</v>
      </c>
      <c r="DQ37" s="333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40"/>
      <c r="EN37" s="336">
        <f t="shared" si="0"/>
        <v>548200</v>
      </c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</row>
    <row r="38" spans="1:167" s="79" customFormat="1" ht="27.75" customHeight="1">
      <c r="A38" s="327" t="s">
        <v>211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9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41" t="s">
        <v>225</v>
      </c>
      <c r="AP38" s="341"/>
      <c r="AQ38" s="341"/>
      <c r="AR38" s="341"/>
      <c r="AS38" s="341"/>
      <c r="AT38" s="341"/>
      <c r="AU38" s="341"/>
      <c r="AV38" s="341"/>
      <c r="AW38" s="341"/>
      <c r="AX38" s="341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1">
        <v>0</v>
      </c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1">
        <v>0</v>
      </c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2">
        <f>'план ФХД'!I94</f>
        <v>10000</v>
      </c>
      <c r="DQ38" s="333"/>
      <c r="DR38" s="333"/>
      <c r="DS38" s="33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33"/>
      <c r="EL38" s="333"/>
      <c r="EM38" s="340"/>
      <c r="EN38" s="336">
        <f t="shared" si="0"/>
        <v>10000</v>
      </c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</row>
    <row r="39" spans="1:167" s="79" customFormat="1" ht="30" customHeight="1">
      <c r="A39" s="327" t="str">
        <f>'[2]основная таблица'!A38:C38</f>
        <v>Подготовка квалифицированных кадров для образовательных учреждений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41" t="s">
        <v>224</v>
      </c>
      <c r="AP39" s="341"/>
      <c r="AQ39" s="341"/>
      <c r="AR39" s="341"/>
      <c r="AS39" s="341"/>
      <c r="AT39" s="341"/>
      <c r="AU39" s="341"/>
      <c r="AV39" s="341"/>
      <c r="AW39" s="341"/>
      <c r="AX39" s="341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1">
        <v>0</v>
      </c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1">
        <v>0</v>
      </c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2">
        <f>'план ФХД'!I95</f>
        <v>23500</v>
      </c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40"/>
      <c r="EN39" s="336">
        <f t="shared" si="0"/>
        <v>23500</v>
      </c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6"/>
    </row>
    <row r="40" spans="1:167" s="79" customFormat="1" ht="25.5" customHeight="1">
      <c r="A40" s="327" t="str">
        <f>'[2]основная таблица'!A39:C39</f>
        <v>Мероприятия для профилактики экстремизма и терроризма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9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41" t="s">
        <v>225</v>
      </c>
      <c r="AP40" s="341"/>
      <c r="AQ40" s="341"/>
      <c r="AR40" s="341"/>
      <c r="AS40" s="341"/>
      <c r="AT40" s="341"/>
      <c r="AU40" s="341"/>
      <c r="AV40" s="341"/>
      <c r="AW40" s="341"/>
      <c r="AX40" s="341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1">
        <v>0</v>
      </c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0"/>
      <c r="CO40" s="330"/>
      <c r="CP40" s="330"/>
      <c r="CQ40" s="330"/>
      <c r="CR40" s="330"/>
      <c r="CS40" s="330"/>
      <c r="CT40" s="330"/>
      <c r="CU40" s="330"/>
      <c r="CV40" s="330"/>
      <c r="CW40" s="330"/>
      <c r="CX40" s="330"/>
      <c r="CY40" s="330"/>
      <c r="CZ40" s="330"/>
      <c r="DA40" s="330"/>
      <c r="DB40" s="331">
        <v>0</v>
      </c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2">
        <f>'план ФХД'!I96</f>
        <v>12500</v>
      </c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40"/>
      <c r="EN40" s="336">
        <f t="shared" si="0"/>
        <v>12500</v>
      </c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336"/>
    </row>
    <row r="41" spans="1:167" s="79" customFormat="1" ht="104.25" customHeight="1">
      <c r="A41" s="327" t="s">
        <v>214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9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41" t="s">
        <v>226</v>
      </c>
      <c r="AP41" s="341"/>
      <c r="AQ41" s="341"/>
      <c r="AR41" s="341"/>
      <c r="AS41" s="341"/>
      <c r="AT41" s="341"/>
      <c r="AU41" s="341"/>
      <c r="AV41" s="341"/>
      <c r="AW41" s="341"/>
      <c r="AX41" s="341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1">
        <v>0</v>
      </c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1">
        <v>0</v>
      </c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2">
        <f>'план ФХД'!I97</f>
        <v>0</v>
      </c>
      <c r="DQ41" s="333"/>
      <c r="DR41" s="333"/>
      <c r="DS41" s="333"/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40"/>
      <c r="EN41" s="336">
        <f t="shared" si="0"/>
        <v>0</v>
      </c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336"/>
      <c r="FH41" s="336"/>
      <c r="FI41" s="336"/>
      <c r="FJ41" s="336"/>
      <c r="FK41" s="336"/>
    </row>
    <row r="42" spans="1:167" s="79" customFormat="1" ht="54" customHeight="1">
      <c r="A42" s="327" t="s">
        <v>215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9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41" t="s">
        <v>217</v>
      </c>
      <c r="AP42" s="341"/>
      <c r="AQ42" s="341"/>
      <c r="AR42" s="341"/>
      <c r="AS42" s="341"/>
      <c r="AT42" s="341"/>
      <c r="AU42" s="341"/>
      <c r="AV42" s="341"/>
      <c r="AW42" s="341"/>
      <c r="AX42" s="341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1">
        <v>0</v>
      </c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1">
        <v>0</v>
      </c>
      <c r="DC42" s="331"/>
      <c r="DD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2">
        <f>'план ФХД'!I98</f>
        <v>0</v>
      </c>
      <c r="DQ42" s="333"/>
      <c r="DR42" s="333"/>
      <c r="DS42" s="333"/>
      <c r="DT42" s="333"/>
      <c r="DU42" s="333"/>
      <c r="DV42" s="333"/>
      <c r="DW42" s="333"/>
      <c r="DX42" s="333"/>
      <c r="DY42" s="333"/>
      <c r="DZ42" s="333"/>
      <c r="EA42" s="333"/>
      <c r="EB42" s="333"/>
      <c r="EC42" s="333"/>
      <c r="ED42" s="333"/>
      <c r="EE42" s="333"/>
      <c r="EF42" s="333"/>
      <c r="EG42" s="333"/>
      <c r="EH42" s="333"/>
      <c r="EI42" s="333"/>
      <c r="EJ42" s="333"/>
      <c r="EK42" s="333"/>
      <c r="EL42" s="333"/>
      <c r="EM42" s="340"/>
      <c r="EN42" s="336">
        <f t="shared" si="0"/>
        <v>0</v>
      </c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</row>
    <row r="43" spans="1:167" s="79" customFormat="1" ht="50.25" customHeight="1">
      <c r="A43" s="327" t="s">
        <v>216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9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41" t="s">
        <v>218</v>
      </c>
      <c r="AP43" s="341"/>
      <c r="AQ43" s="341"/>
      <c r="AR43" s="341"/>
      <c r="AS43" s="341"/>
      <c r="AT43" s="341"/>
      <c r="AU43" s="341"/>
      <c r="AV43" s="341"/>
      <c r="AW43" s="341"/>
      <c r="AX43" s="341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1">
        <v>0</v>
      </c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1">
        <v>0</v>
      </c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2">
        <f>'план ФХД'!I99</f>
        <v>1151300</v>
      </c>
      <c r="DQ43" s="333"/>
      <c r="DR43" s="333"/>
      <c r="DS43" s="333"/>
      <c r="DT43" s="333"/>
      <c r="DU43" s="333"/>
      <c r="DV43" s="333"/>
      <c r="DW43" s="333"/>
      <c r="DX43" s="333"/>
      <c r="DY43" s="333"/>
      <c r="DZ43" s="333"/>
      <c r="EA43" s="333"/>
      <c r="EB43" s="333"/>
      <c r="EC43" s="333"/>
      <c r="ED43" s="333"/>
      <c r="EE43" s="333"/>
      <c r="EF43" s="333"/>
      <c r="EG43" s="333"/>
      <c r="EH43" s="333"/>
      <c r="EI43" s="333"/>
      <c r="EJ43" s="333"/>
      <c r="EK43" s="333"/>
      <c r="EL43" s="333"/>
      <c r="EM43" s="340"/>
      <c r="EN43" s="336">
        <f t="shared" si="0"/>
        <v>1151300</v>
      </c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</row>
    <row r="44" spans="1:167" s="79" customFormat="1" ht="29.25" customHeight="1">
      <c r="A44" s="327" t="s">
        <v>207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9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41" t="s">
        <v>219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1">
        <v>0</v>
      </c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0"/>
      <c r="CO44" s="330"/>
      <c r="CP44" s="330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1">
        <v>0</v>
      </c>
      <c r="DC44" s="331"/>
      <c r="DD44" s="331"/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2">
        <f>'план ФХД'!I100</f>
        <v>61000</v>
      </c>
      <c r="DQ44" s="333"/>
      <c r="DR44" s="333"/>
      <c r="DS44" s="333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33"/>
      <c r="EL44" s="333"/>
      <c r="EM44" s="340"/>
      <c r="EN44" s="336">
        <f t="shared" si="0"/>
        <v>61000</v>
      </c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  <c r="FF44" s="336"/>
      <c r="FG44" s="336"/>
      <c r="FH44" s="336"/>
      <c r="FI44" s="336"/>
      <c r="FJ44" s="336"/>
      <c r="FK44" s="336"/>
    </row>
    <row r="45" spans="1:167" s="79" customFormat="1" ht="30.75" customHeight="1">
      <c r="A45" s="327" t="s">
        <v>204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9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41" t="s">
        <v>206</v>
      </c>
      <c r="AP45" s="341"/>
      <c r="AQ45" s="341"/>
      <c r="AR45" s="341"/>
      <c r="AS45" s="341"/>
      <c r="AT45" s="341"/>
      <c r="AU45" s="341"/>
      <c r="AV45" s="341"/>
      <c r="AW45" s="341"/>
      <c r="AX45" s="341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1">
        <v>0</v>
      </c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1">
        <v>0</v>
      </c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2">
        <f>'план ФХД'!I101</f>
        <v>0</v>
      </c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33"/>
      <c r="EL45" s="333"/>
      <c r="EM45" s="340"/>
      <c r="EN45" s="336">
        <f t="shared" si="0"/>
        <v>0</v>
      </c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</row>
    <row r="46" spans="1:167" s="79" customFormat="1" ht="28.5" customHeight="1">
      <c r="A46" s="327" t="s">
        <v>205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9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41" t="s">
        <v>200</v>
      </c>
      <c r="AP46" s="341"/>
      <c r="AQ46" s="341"/>
      <c r="AR46" s="341"/>
      <c r="AS46" s="341"/>
      <c r="AT46" s="341"/>
      <c r="AU46" s="341"/>
      <c r="AV46" s="341"/>
      <c r="AW46" s="341"/>
      <c r="AX46" s="341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1">
        <v>0</v>
      </c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1">
        <v>0</v>
      </c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2">
        <f>'план ФХД'!I102</f>
        <v>38800</v>
      </c>
      <c r="DQ46" s="333"/>
      <c r="DR46" s="333"/>
      <c r="DS46" s="333"/>
      <c r="DT46" s="333"/>
      <c r="DU46" s="333"/>
      <c r="DV46" s="333"/>
      <c r="DW46" s="333"/>
      <c r="DX46" s="333"/>
      <c r="DY46" s="333"/>
      <c r="DZ46" s="333"/>
      <c r="EA46" s="333"/>
      <c r="EB46" s="333"/>
      <c r="EC46" s="333"/>
      <c r="ED46" s="333"/>
      <c r="EE46" s="333"/>
      <c r="EF46" s="333"/>
      <c r="EG46" s="333"/>
      <c r="EH46" s="333"/>
      <c r="EI46" s="333"/>
      <c r="EJ46" s="333"/>
      <c r="EK46" s="333"/>
      <c r="EL46" s="333"/>
      <c r="EM46" s="340"/>
      <c r="EN46" s="336">
        <f t="shared" si="0"/>
        <v>38800</v>
      </c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</row>
    <row r="47" spans="1:167" s="79" customFormat="1" ht="53.25" customHeight="1">
      <c r="A47" s="327" t="s">
        <v>197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9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41" t="s">
        <v>201</v>
      </c>
      <c r="AP47" s="341"/>
      <c r="AQ47" s="341"/>
      <c r="AR47" s="341"/>
      <c r="AS47" s="341"/>
      <c r="AT47" s="341"/>
      <c r="AU47" s="341"/>
      <c r="AV47" s="341"/>
      <c r="AW47" s="341"/>
      <c r="AX47" s="341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1">
        <v>0</v>
      </c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30"/>
      <c r="CZ47" s="330"/>
      <c r="DA47" s="330"/>
      <c r="DB47" s="331">
        <v>0</v>
      </c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2">
        <f>'план ФХД'!I103</f>
        <v>0</v>
      </c>
      <c r="DQ47" s="333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33"/>
      <c r="EL47" s="333"/>
      <c r="EM47" s="340"/>
      <c r="EN47" s="336">
        <f t="shared" si="0"/>
        <v>0</v>
      </c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336"/>
      <c r="FA47" s="336"/>
      <c r="FB47" s="336"/>
      <c r="FC47" s="336"/>
      <c r="FD47" s="336"/>
      <c r="FE47" s="336"/>
      <c r="FF47" s="336"/>
      <c r="FG47" s="336"/>
      <c r="FH47" s="336"/>
      <c r="FI47" s="336"/>
      <c r="FJ47" s="336"/>
      <c r="FK47" s="336"/>
    </row>
    <row r="48" spans="1:167" s="79" customFormat="1" ht="26.25" customHeight="1">
      <c r="A48" s="327" t="str">
        <f>'[1]план ФХД'!A104:C104</f>
        <v>Приобретение, переосведетельствоование и перезарядка средств пожаротушения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9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41" t="s">
        <v>202</v>
      </c>
      <c r="AP48" s="341"/>
      <c r="AQ48" s="341"/>
      <c r="AR48" s="341"/>
      <c r="AS48" s="341"/>
      <c r="AT48" s="341"/>
      <c r="AU48" s="341"/>
      <c r="AV48" s="341"/>
      <c r="AW48" s="341"/>
      <c r="AX48" s="341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1">
        <v>0</v>
      </c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1">
        <v>0</v>
      </c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2">
        <f>'план ФХД'!I104</f>
        <v>15600</v>
      </c>
      <c r="DQ48" s="333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40"/>
      <c r="EN48" s="336">
        <f t="shared" si="0"/>
        <v>15600</v>
      </c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</row>
    <row r="49" spans="1:167" s="79" customFormat="1" ht="21" customHeight="1">
      <c r="A49" s="327" t="str">
        <f>'[1]план ФХД'!A105:C105</f>
        <v>Проверка внутренних пожарных кранов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9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41" t="s">
        <v>203</v>
      </c>
      <c r="AP49" s="341"/>
      <c r="AQ49" s="341"/>
      <c r="AR49" s="341"/>
      <c r="AS49" s="341"/>
      <c r="AT49" s="341"/>
      <c r="AU49" s="341"/>
      <c r="AV49" s="341"/>
      <c r="AW49" s="341"/>
      <c r="AX49" s="341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1">
        <v>0</v>
      </c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0"/>
      <c r="CO49" s="330"/>
      <c r="CP49" s="330"/>
      <c r="CQ49" s="330"/>
      <c r="CR49" s="330"/>
      <c r="CS49" s="330"/>
      <c r="CT49" s="330"/>
      <c r="CU49" s="330"/>
      <c r="CV49" s="330"/>
      <c r="CW49" s="330"/>
      <c r="CX49" s="330"/>
      <c r="CY49" s="330"/>
      <c r="CZ49" s="330"/>
      <c r="DA49" s="330"/>
      <c r="DB49" s="331">
        <v>0</v>
      </c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2">
        <f>'план ФХД'!I105</f>
        <v>0</v>
      </c>
      <c r="DQ49" s="333"/>
      <c r="DR49" s="333"/>
      <c r="DS49" s="333"/>
      <c r="DT49" s="333"/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40"/>
      <c r="EN49" s="336">
        <f t="shared" si="0"/>
        <v>0</v>
      </c>
      <c r="EO49" s="336"/>
      <c r="EP49" s="336"/>
      <c r="EQ49" s="336"/>
      <c r="ER49" s="336"/>
      <c r="ES49" s="336"/>
      <c r="ET49" s="336"/>
      <c r="EU49" s="336"/>
      <c r="EV49" s="336"/>
      <c r="EW49" s="336"/>
      <c r="EX49" s="336"/>
      <c r="EY49" s="336"/>
      <c r="EZ49" s="336"/>
      <c r="FA49" s="336"/>
      <c r="FB49" s="336"/>
      <c r="FC49" s="336"/>
      <c r="FD49" s="336"/>
      <c r="FE49" s="336"/>
      <c r="FF49" s="336"/>
      <c r="FG49" s="336"/>
      <c r="FH49" s="336"/>
      <c r="FI49" s="336"/>
      <c r="FJ49" s="336"/>
      <c r="FK49" s="336"/>
    </row>
    <row r="50" spans="1:167" s="79" customFormat="1" ht="27.75" customHeight="1">
      <c r="A50" s="327" t="str">
        <f>'[1]план ФХД'!A106:C106</f>
        <v>Пропитка и проверка качества огнезащитной обраблтки деревянных конструкций кровли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9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41" t="s">
        <v>196</v>
      </c>
      <c r="AP50" s="341"/>
      <c r="AQ50" s="341"/>
      <c r="AR50" s="341"/>
      <c r="AS50" s="341"/>
      <c r="AT50" s="341"/>
      <c r="AU50" s="341"/>
      <c r="AV50" s="341"/>
      <c r="AW50" s="341"/>
      <c r="AX50" s="341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1">
        <v>0</v>
      </c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1">
        <v>0</v>
      </c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2">
        <f>'план ФХД'!I106</f>
        <v>2500</v>
      </c>
      <c r="DQ50" s="333"/>
      <c r="DR50" s="333"/>
      <c r="DS50" s="333"/>
      <c r="DT50" s="333"/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33"/>
      <c r="EL50" s="333"/>
      <c r="EM50" s="340"/>
      <c r="EN50" s="336">
        <f aca="true" t="shared" si="1" ref="EN50:EN57">DP50</f>
        <v>2500</v>
      </c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  <c r="FH50" s="336"/>
      <c r="FI50" s="336"/>
      <c r="FJ50" s="336"/>
      <c r="FK50" s="336"/>
    </row>
    <row r="51" spans="1:167" s="79" customFormat="1" ht="22.5" customHeight="1">
      <c r="A51" s="327" t="str">
        <f>'[1]план ФХД'!A107:C107</f>
        <v>Страхование гражданской ответственности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9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41" t="s">
        <v>194</v>
      </c>
      <c r="AP51" s="341"/>
      <c r="AQ51" s="341"/>
      <c r="AR51" s="341"/>
      <c r="AS51" s="341"/>
      <c r="AT51" s="341"/>
      <c r="AU51" s="341"/>
      <c r="AV51" s="341"/>
      <c r="AW51" s="341"/>
      <c r="AX51" s="341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1">
        <v>0</v>
      </c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0"/>
      <c r="CO51" s="330"/>
      <c r="CP51" s="330"/>
      <c r="CQ51" s="330"/>
      <c r="CR51" s="330"/>
      <c r="CS51" s="330"/>
      <c r="CT51" s="330"/>
      <c r="CU51" s="330"/>
      <c r="CV51" s="330"/>
      <c r="CW51" s="330"/>
      <c r="CX51" s="330"/>
      <c r="CY51" s="330"/>
      <c r="CZ51" s="330"/>
      <c r="DA51" s="330"/>
      <c r="DB51" s="331">
        <v>0</v>
      </c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2">
        <f>'план ФХД'!I107</f>
        <v>5000</v>
      </c>
      <c r="DQ51" s="333"/>
      <c r="DR51" s="333"/>
      <c r="DS51" s="333"/>
      <c r="DT51" s="333"/>
      <c r="DU51" s="333"/>
      <c r="DV51" s="333"/>
      <c r="DW51" s="333"/>
      <c r="DX51" s="333"/>
      <c r="DY51" s="333"/>
      <c r="DZ51" s="333"/>
      <c r="EA51" s="333"/>
      <c r="EB51" s="333"/>
      <c r="EC51" s="333"/>
      <c r="ED51" s="333"/>
      <c r="EE51" s="333"/>
      <c r="EF51" s="333"/>
      <c r="EG51" s="333"/>
      <c r="EH51" s="333"/>
      <c r="EI51" s="333"/>
      <c r="EJ51" s="333"/>
      <c r="EK51" s="333"/>
      <c r="EL51" s="333"/>
      <c r="EM51" s="340"/>
      <c r="EN51" s="336">
        <f t="shared" si="1"/>
        <v>5000</v>
      </c>
      <c r="EO51" s="336"/>
      <c r="EP51" s="336"/>
      <c r="EQ51" s="336"/>
      <c r="ER51" s="336"/>
      <c r="ES51" s="336"/>
      <c r="ET51" s="336"/>
      <c r="EU51" s="336"/>
      <c r="EV51" s="336"/>
      <c r="EW51" s="336"/>
      <c r="EX51" s="336"/>
      <c r="EY51" s="336"/>
      <c r="EZ51" s="336"/>
      <c r="FA51" s="336"/>
      <c r="FB51" s="336"/>
      <c r="FC51" s="336"/>
      <c r="FD51" s="336"/>
      <c r="FE51" s="336"/>
      <c r="FF51" s="336"/>
      <c r="FG51" s="336"/>
      <c r="FH51" s="336"/>
      <c r="FI51" s="336"/>
      <c r="FJ51" s="336"/>
      <c r="FK51" s="336"/>
    </row>
    <row r="52" spans="1:167" s="79" customFormat="1" ht="24" customHeight="1">
      <c r="A52" s="327" t="str">
        <f>'[1]план ФХД'!A108:C108</f>
        <v>Обучение руководителей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9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41" t="s">
        <v>192</v>
      </c>
      <c r="AP52" s="341"/>
      <c r="AQ52" s="341"/>
      <c r="AR52" s="341"/>
      <c r="AS52" s="341"/>
      <c r="AT52" s="341"/>
      <c r="AU52" s="341"/>
      <c r="AV52" s="341"/>
      <c r="AW52" s="341"/>
      <c r="AX52" s="341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1">
        <v>0</v>
      </c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1">
        <v>0</v>
      </c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2">
        <f>'план ФХД'!I108</f>
        <v>5000</v>
      </c>
      <c r="DQ52" s="333"/>
      <c r="DR52" s="333"/>
      <c r="DS52" s="333"/>
      <c r="DT52" s="333"/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3"/>
      <c r="EG52" s="333"/>
      <c r="EH52" s="333"/>
      <c r="EI52" s="333"/>
      <c r="EJ52" s="333"/>
      <c r="EK52" s="333"/>
      <c r="EL52" s="333"/>
      <c r="EM52" s="340"/>
      <c r="EN52" s="336">
        <f>DP52</f>
        <v>5000</v>
      </c>
      <c r="EO52" s="336"/>
      <c r="EP52" s="336"/>
      <c r="EQ52" s="336"/>
      <c r="ER52" s="336"/>
      <c r="ES52" s="336"/>
      <c r="ET52" s="336"/>
      <c r="EU52" s="336"/>
      <c r="EV52" s="336"/>
      <c r="EW52" s="336"/>
      <c r="EX52" s="336"/>
      <c r="EY52" s="336"/>
      <c r="EZ52" s="336"/>
      <c r="FA52" s="336"/>
      <c r="FB52" s="336"/>
      <c r="FC52" s="336"/>
      <c r="FD52" s="336"/>
      <c r="FE52" s="336"/>
      <c r="FF52" s="336"/>
      <c r="FG52" s="336"/>
      <c r="FH52" s="336"/>
      <c r="FI52" s="336"/>
      <c r="FJ52" s="336"/>
      <c r="FK52" s="336"/>
    </row>
    <row r="53" spans="1:167" s="79" customFormat="1" ht="39.75" customHeight="1">
      <c r="A53" s="327" t="str">
        <f>'план ФХД'!A109:C109</f>
        <v>Строительство многофункциональной спортивной площадки на территории МОБУ "СОШ № 3"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9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41" t="s">
        <v>317</v>
      </c>
      <c r="AP53" s="341"/>
      <c r="AQ53" s="341"/>
      <c r="AR53" s="341"/>
      <c r="AS53" s="341"/>
      <c r="AT53" s="341"/>
      <c r="AU53" s="341"/>
      <c r="AV53" s="341"/>
      <c r="AW53" s="341"/>
      <c r="AX53" s="341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1">
        <v>0</v>
      </c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1">
        <v>0</v>
      </c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2">
        <f>'план ФХД'!K109</f>
        <v>1050000</v>
      </c>
      <c r="DQ53" s="333"/>
      <c r="DR53" s="333"/>
      <c r="DS53" s="333"/>
      <c r="DT53" s="333"/>
      <c r="DU53" s="333"/>
      <c r="DV53" s="333"/>
      <c r="DW53" s="333"/>
      <c r="DX53" s="333"/>
      <c r="DY53" s="333"/>
      <c r="DZ53" s="333"/>
      <c r="EA53" s="333"/>
      <c r="EB53" s="333"/>
      <c r="EC53" s="333"/>
      <c r="ED53" s="333"/>
      <c r="EE53" s="333"/>
      <c r="EF53" s="333"/>
      <c r="EG53" s="333"/>
      <c r="EH53" s="333"/>
      <c r="EI53" s="333"/>
      <c r="EJ53" s="333"/>
      <c r="EK53" s="333"/>
      <c r="EL53" s="333"/>
      <c r="EM53" s="340"/>
      <c r="EN53" s="336">
        <f>DP53</f>
        <v>1050000</v>
      </c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  <c r="FF53" s="336"/>
      <c r="FG53" s="336"/>
      <c r="FH53" s="336"/>
      <c r="FI53" s="336"/>
      <c r="FJ53" s="336"/>
      <c r="FK53" s="336"/>
    </row>
    <row r="54" spans="1:167" s="79" customFormat="1" ht="27.75" customHeight="1">
      <c r="A54" s="327" t="str">
        <f>'[1]план ФХД'!A109:C109</f>
        <v>Организация и проведение антинаркотических мероприятий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9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41" t="s">
        <v>192</v>
      </c>
      <c r="AP54" s="341"/>
      <c r="AQ54" s="341"/>
      <c r="AR54" s="341"/>
      <c r="AS54" s="341"/>
      <c r="AT54" s="341"/>
      <c r="AU54" s="341"/>
      <c r="AV54" s="341"/>
      <c r="AW54" s="341"/>
      <c r="AX54" s="341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1">
        <v>0</v>
      </c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1">
        <v>0</v>
      </c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2">
        <f>'план ФХД'!I110</f>
        <v>1000</v>
      </c>
      <c r="DQ54" s="333"/>
      <c r="DR54" s="333"/>
      <c r="DS54" s="333"/>
      <c r="DT54" s="333"/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3"/>
      <c r="EG54" s="333"/>
      <c r="EH54" s="333"/>
      <c r="EI54" s="333"/>
      <c r="EJ54" s="333"/>
      <c r="EK54" s="333"/>
      <c r="EL54" s="333"/>
      <c r="EM54" s="340"/>
      <c r="EN54" s="336">
        <f t="shared" si="1"/>
        <v>1000</v>
      </c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  <c r="FF54" s="336"/>
      <c r="FG54" s="336"/>
      <c r="FH54" s="336"/>
      <c r="FI54" s="336"/>
      <c r="FJ54" s="336"/>
      <c r="FK54" s="336"/>
    </row>
    <row r="55" spans="1:167" s="79" customFormat="1" ht="27.75" customHeight="1">
      <c r="A55" s="327" t="str">
        <f>'[1]план ФХД'!A110:C110</f>
        <v>Обеспечение отдыха, оздоровления детей и подростков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9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41" t="s">
        <v>189</v>
      </c>
      <c r="AP55" s="341"/>
      <c r="AQ55" s="341"/>
      <c r="AR55" s="341"/>
      <c r="AS55" s="341"/>
      <c r="AT55" s="341"/>
      <c r="AU55" s="341"/>
      <c r="AV55" s="341"/>
      <c r="AW55" s="341"/>
      <c r="AX55" s="341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1">
        <v>0</v>
      </c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1">
        <v>0</v>
      </c>
      <c r="DC55" s="331"/>
      <c r="DD55" s="331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2">
        <f>'план ФХД'!I111</f>
        <v>250000</v>
      </c>
      <c r="DQ55" s="333"/>
      <c r="DR55" s="333"/>
      <c r="DS55" s="333"/>
      <c r="DT55" s="333"/>
      <c r="DU55" s="333"/>
      <c r="DV55" s="333"/>
      <c r="DW55" s="333"/>
      <c r="DX55" s="333"/>
      <c r="DY55" s="333"/>
      <c r="DZ55" s="333"/>
      <c r="EA55" s="333"/>
      <c r="EB55" s="333"/>
      <c r="EC55" s="333"/>
      <c r="ED55" s="333"/>
      <c r="EE55" s="333"/>
      <c r="EF55" s="333"/>
      <c r="EG55" s="333"/>
      <c r="EH55" s="333"/>
      <c r="EI55" s="333"/>
      <c r="EJ55" s="333"/>
      <c r="EK55" s="333"/>
      <c r="EL55" s="333"/>
      <c r="EM55" s="340"/>
      <c r="EN55" s="336">
        <f t="shared" si="1"/>
        <v>250000</v>
      </c>
      <c r="EO55" s="336"/>
      <c r="EP55" s="336"/>
      <c r="EQ55" s="336"/>
      <c r="ER55" s="336"/>
      <c r="ES55" s="336"/>
      <c r="ET55" s="336"/>
      <c r="EU55" s="336"/>
      <c r="EV55" s="336"/>
      <c r="EW55" s="336"/>
      <c r="EX55" s="336"/>
      <c r="EY55" s="336"/>
      <c r="EZ55" s="336"/>
      <c r="FA55" s="336"/>
      <c r="FB55" s="336"/>
      <c r="FC55" s="336"/>
      <c r="FD55" s="336"/>
      <c r="FE55" s="336"/>
      <c r="FF55" s="336"/>
      <c r="FG55" s="336"/>
      <c r="FH55" s="336"/>
      <c r="FI55" s="336"/>
      <c r="FJ55" s="336"/>
      <c r="FK55" s="336"/>
    </row>
    <row r="56" spans="1:167" s="79" customFormat="1" ht="27.75" customHeight="1">
      <c r="A56" s="327" t="str">
        <f>'[1]план ФХД'!A82:C82</f>
        <v>Обеспечение занятости подростков с 14 до 18 лет в каникулярное время</v>
      </c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9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41" t="s">
        <v>188</v>
      </c>
      <c r="AP56" s="341"/>
      <c r="AQ56" s="341"/>
      <c r="AR56" s="341"/>
      <c r="AS56" s="341"/>
      <c r="AT56" s="341"/>
      <c r="AU56" s="341"/>
      <c r="AV56" s="341"/>
      <c r="AW56" s="341"/>
      <c r="AX56" s="341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1">
        <v>0</v>
      </c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0"/>
      <c r="CO56" s="330"/>
      <c r="CP56" s="330"/>
      <c r="CQ56" s="330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1">
        <v>0</v>
      </c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2">
        <f>'план ФХД'!I82</f>
        <v>20000</v>
      </c>
      <c r="DQ56" s="333"/>
      <c r="DR56" s="334"/>
      <c r="DS56" s="334"/>
      <c r="DT56" s="334"/>
      <c r="DU56" s="334"/>
      <c r="DV56" s="334"/>
      <c r="DW56" s="334"/>
      <c r="DX56" s="334"/>
      <c r="DY56" s="334"/>
      <c r="DZ56" s="334"/>
      <c r="EA56" s="334"/>
      <c r="EB56" s="334"/>
      <c r="EC56" s="334"/>
      <c r="ED56" s="334"/>
      <c r="EE56" s="334"/>
      <c r="EF56" s="334"/>
      <c r="EG56" s="334"/>
      <c r="EH56" s="334"/>
      <c r="EI56" s="334"/>
      <c r="EJ56" s="334"/>
      <c r="EK56" s="334"/>
      <c r="EL56" s="334"/>
      <c r="EM56" s="335"/>
      <c r="EN56" s="336">
        <f t="shared" si="1"/>
        <v>20000</v>
      </c>
      <c r="EO56" s="336"/>
      <c r="EP56" s="336"/>
      <c r="EQ56" s="336"/>
      <c r="ER56" s="336"/>
      <c r="ES56" s="336"/>
      <c r="ET56" s="336"/>
      <c r="EU56" s="336"/>
      <c r="EV56" s="336"/>
      <c r="EW56" s="336"/>
      <c r="EX56" s="336"/>
      <c r="EY56" s="336"/>
      <c r="EZ56" s="336"/>
      <c r="FA56" s="336"/>
      <c r="FB56" s="336"/>
      <c r="FC56" s="336"/>
      <c r="FD56" s="336"/>
      <c r="FE56" s="336"/>
      <c r="FF56" s="336"/>
      <c r="FG56" s="336"/>
      <c r="FH56" s="336"/>
      <c r="FI56" s="336"/>
      <c r="FJ56" s="336"/>
      <c r="FK56" s="336"/>
    </row>
    <row r="57" spans="1:167" s="79" customFormat="1" ht="55.5" customHeight="1">
      <c r="A57" s="327" t="str">
        <f>'[1]план ФХД'!A111:C111</f>
        <v>Организация и обеспечение оздоровления и отдыха детей Приморского края ( за исключением организации отдыха детей в каникулярное время)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9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41" t="s">
        <v>239</v>
      </c>
      <c r="AP57" s="341"/>
      <c r="AQ57" s="341"/>
      <c r="AR57" s="341"/>
      <c r="AS57" s="341"/>
      <c r="AT57" s="341"/>
      <c r="AU57" s="341"/>
      <c r="AV57" s="341"/>
      <c r="AW57" s="341"/>
      <c r="AX57" s="341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1">
        <v>0</v>
      </c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1">
        <v>0</v>
      </c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2">
        <f>'план ФХД'!I112</f>
        <v>630000</v>
      </c>
      <c r="DQ57" s="333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4"/>
      <c r="EL57" s="334"/>
      <c r="EM57" s="335"/>
      <c r="EN57" s="336">
        <f t="shared" si="1"/>
        <v>630000</v>
      </c>
      <c r="EO57" s="336"/>
      <c r="EP57" s="336"/>
      <c r="EQ57" s="336"/>
      <c r="ER57" s="336"/>
      <c r="ES57" s="336"/>
      <c r="ET57" s="336"/>
      <c r="EU57" s="336"/>
      <c r="EV57" s="336"/>
      <c r="EW57" s="336"/>
      <c r="EX57" s="336"/>
      <c r="EY57" s="336"/>
      <c r="EZ57" s="336"/>
      <c r="FA57" s="336"/>
      <c r="FB57" s="336"/>
      <c r="FC57" s="336"/>
      <c r="FD57" s="336"/>
      <c r="FE57" s="336"/>
      <c r="FF57" s="336"/>
      <c r="FG57" s="336"/>
      <c r="FH57" s="336"/>
      <c r="FI57" s="336"/>
      <c r="FJ57" s="336"/>
      <c r="FK57" s="336"/>
    </row>
    <row r="58" spans="1:167" s="105" customFormat="1" ht="12" customHeight="1" thickBo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 t="s">
        <v>302</v>
      </c>
      <c r="BR58" s="88"/>
      <c r="BS58" s="342">
        <v>0</v>
      </c>
      <c r="BT58" s="343"/>
      <c r="BU58" s="343"/>
      <c r="BV58" s="343"/>
      <c r="BW58" s="343"/>
      <c r="BX58" s="343"/>
      <c r="BY58" s="343"/>
      <c r="BZ58" s="343"/>
      <c r="CA58" s="343"/>
      <c r="CB58" s="343"/>
      <c r="CC58" s="343"/>
      <c r="CD58" s="343"/>
      <c r="CE58" s="343"/>
      <c r="CF58" s="343"/>
      <c r="CG58" s="343"/>
      <c r="CH58" s="343"/>
      <c r="CI58" s="343"/>
      <c r="CJ58" s="343"/>
      <c r="CK58" s="343"/>
      <c r="CL58" s="343"/>
      <c r="CM58" s="344"/>
      <c r="CN58" s="345" t="s">
        <v>303</v>
      </c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6">
        <v>0</v>
      </c>
      <c r="DC58" s="346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6"/>
      <c r="DP58" s="347">
        <f>SUM(DP34:EM57)</f>
        <v>4773800</v>
      </c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7"/>
      <c r="ED58" s="347"/>
      <c r="EE58" s="347"/>
      <c r="EF58" s="347"/>
      <c r="EG58" s="347"/>
      <c r="EH58" s="347"/>
      <c r="EI58" s="347"/>
      <c r="EJ58" s="347"/>
      <c r="EK58" s="347"/>
      <c r="EL58" s="347"/>
      <c r="EM58" s="347"/>
      <c r="EN58" s="336">
        <f>DP58</f>
        <v>4773800</v>
      </c>
      <c r="EO58" s="336"/>
      <c r="EP58" s="336"/>
      <c r="EQ58" s="336"/>
      <c r="ER58" s="336"/>
      <c r="ES58" s="336"/>
      <c r="ET58" s="336"/>
      <c r="EU58" s="336"/>
      <c r="EV58" s="336"/>
      <c r="EW58" s="336"/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6"/>
      <c r="FK58" s="336"/>
    </row>
    <row r="59" spans="1:167" ht="4.5" customHeight="1" thickBo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</row>
    <row r="60" spans="1:167" s="79" customFormat="1" ht="10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82"/>
      <c r="EU60" s="82"/>
      <c r="EV60" s="77"/>
      <c r="EW60" s="77"/>
      <c r="EX60" s="82" t="s">
        <v>304</v>
      </c>
      <c r="EY60" s="77"/>
      <c r="EZ60" s="348" t="s">
        <v>163</v>
      </c>
      <c r="FA60" s="349"/>
      <c r="FB60" s="349"/>
      <c r="FC60" s="349"/>
      <c r="FD60" s="349"/>
      <c r="FE60" s="349"/>
      <c r="FF60" s="349"/>
      <c r="FG60" s="349"/>
      <c r="FH60" s="349"/>
      <c r="FI60" s="349"/>
      <c r="FJ60" s="349"/>
      <c r="FK60" s="350"/>
    </row>
    <row r="61" spans="1:167" s="79" customFormat="1" ht="10.5" customHeight="1" thickBot="1">
      <c r="A61" s="77" t="s">
        <v>305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77"/>
      <c r="AH61" s="244" t="str">
        <f>DY6</f>
        <v>Н.В.Павлова</v>
      </c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82"/>
      <c r="EU61" s="82"/>
      <c r="EV61" s="77"/>
      <c r="EW61" s="88"/>
      <c r="EX61" s="82" t="s">
        <v>306</v>
      </c>
      <c r="EY61" s="77"/>
      <c r="EZ61" s="351">
        <v>3</v>
      </c>
      <c r="FA61" s="352"/>
      <c r="FB61" s="352"/>
      <c r="FC61" s="352"/>
      <c r="FD61" s="352"/>
      <c r="FE61" s="352"/>
      <c r="FF61" s="352"/>
      <c r="FG61" s="352"/>
      <c r="FH61" s="352"/>
      <c r="FI61" s="352"/>
      <c r="FJ61" s="352"/>
      <c r="FK61" s="353"/>
    </row>
    <row r="62" spans="1:167" s="75" customFormat="1" ht="10.5" customHeight="1" thickBo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245" t="s">
        <v>5</v>
      </c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80"/>
      <c r="AH62" s="243" t="s">
        <v>7</v>
      </c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</row>
    <row r="63" spans="1:167" ht="10.5" customHeight="1">
      <c r="A63" s="77" t="s">
        <v>307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106"/>
      <c r="BX63" s="356" t="s">
        <v>308</v>
      </c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  <c r="DJ63" s="357"/>
      <c r="DK63" s="357"/>
      <c r="DL63" s="357"/>
      <c r="DM63" s="357"/>
      <c r="DN63" s="357"/>
      <c r="DO63" s="357"/>
      <c r="DP63" s="357"/>
      <c r="DQ63" s="357"/>
      <c r="DR63" s="357"/>
      <c r="DS63" s="357"/>
      <c r="DT63" s="357"/>
      <c r="DU63" s="357"/>
      <c r="DV63" s="357"/>
      <c r="DW63" s="357"/>
      <c r="DX63" s="357"/>
      <c r="DY63" s="357"/>
      <c r="DZ63" s="357"/>
      <c r="EA63" s="357"/>
      <c r="EB63" s="357"/>
      <c r="EC63" s="357"/>
      <c r="ED63" s="357"/>
      <c r="EE63" s="357"/>
      <c r="EF63" s="357"/>
      <c r="EG63" s="357"/>
      <c r="EH63" s="357"/>
      <c r="EI63" s="357"/>
      <c r="EJ63" s="357"/>
      <c r="EK63" s="357"/>
      <c r="EL63" s="357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10"/>
    </row>
    <row r="64" spans="1:167" ht="10.5" customHeight="1">
      <c r="A64" s="77" t="s">
        <v>309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106"/>
      <c r="BX64" s="358" t="s">
        <v>310</v>
      </c>
      <c r="BY64" s="359"/>
      <c r="BZ64" s="359"/>
      <c r="CA64" s="359"/>
      <c r="CB64" s="359"/>
      <c r="CC64" s="359"/>
      <c r="CD64" s="359"/>
      <c r="CE64" s="359"/>
      <c r="CF64" s="359"/>
      <c r="CG64" s="359"/>
      <c r="CH64" s="359"/>
      <c r="CI64" s="359"/>
      <c r="CJ64" s="359"/>
      <c r="CK64" s="359"/>
      <c r="CL64" s="359"/>
      <c r="CM64" s="359"/>
      <c r="CN64" s="359"/>
      <c r="CO64" s="359"/>
      <c r="CP64" s="359"/>
      <c r="CQ64" s="359"/>
      <c r="CR64" s="359"/>
      <c r="CS64" s="359"/>
      <c r="CT64" s="359"/>
      <c r="CU64" s="359"/>
      <c r="CV64" s="359"/>
      <c r="CW64" s="359"/>
      <c r="CX64" s="359"/>
      <c r="CY64" s="359"/>
      <c r="CZ64" s="359"/>
      <c r="DA64" s="359"/>
      <c r="DB64" s="359"/>
      <c r="DC64" s="359"/>
      <c r="DD64" s="359"/>
      <c r="DE64" s="359"/>
      <c r="DF64" s="359"/>
      <c r="DG64" s="359"/>
      <c r="DH64" s="359"/>
      <c r="DI64" s="359"/>
      <c r="DJ64" s="359"/>
      <c r="DK64" s="359"/>
      <c r="DL64" s="359"/>
      <c r="DM64" s="359"/>
      <c r="DN64" s="359"/>
      <c r="DO64" s="359"/>
      <c r="DP64" s="359"/>
      <c r="DQ64" s="359"/>
      <c r="DR64" s="359"/>
      <c r="DS64" s="359"/>
      <c r="DT64" s="359"/>
      <c r="DU64" s="359"/>
      <c r="DV64" s="359"/>
      <c r="DW64" s="359"/>
      <c r="DX64" s="359"/>
      <c r="DY64" s="359"/>
      <c r="DZ64" s="359"/>
      <c r="EA64" s="359"/>
      <c r="EB64" s="359"/>
      <c r="EC64" s="359"/>
      <c r="ED64" s="359"/>
      <c r="EE64" s="359"/>
      <c r="EF64" s="359"/>
      <c r="EG64" s="359"/>
      <c r="EH64" s="359"/>
      <c r="EI64" s="359"/>
      <c r="EJ64" s="359"/>
      <c r="EK64" s="359"/>
      <c r="EL64" s="359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2"/>
    </row>
    <row r="65" spans="1:167" ht="10.5" customHeight="1">
      <c r="A65" s="77" t="s">
        <v>311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106"/>
      <c r="AH65" s="244" t="s">
        <v>312</v>
      </c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13"/>
      <c r="BY65" s="77" t="s">
        <v>313</v>
      </c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77"/>
      <c r="CM65" s="106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114"/>
    </row>
    <row r="66" spans="1:167" ht="10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245" t="s">
        <v>5</v>
      </c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106"/>
      <c r="AH66" s="243" t="s">
        <v>7</v>
      </c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13"/>
      <c r="BY66" s="77" t="s">
        <v>314</v>
      </c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106"/>
      <c r="CZ66" s="244"/>
      <c r="DA66" s="244"/>
      <c r="DB66" s="244"/>
      <c r="DC66" s="244"/>
      <c r="DD66" s="244"/>
      <c r="DE66" s="244"/>
      <c r="DF66" s="244"/>
      <c r="DG66" s="244"/>
      <c r="DH66" s="244"/>
      <c r="DI66" s="106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10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77"/>
      <c r="FK66" s="114"/>
    </row>
    <row r="67" spans="1:167" ht="10.5" customHeight="1">
      <c r="A67" s="77" t="s">
        <v>313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106"/>
      <c r="BX67" s="113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354" t="s">
        <v>315</v>
      </c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106"/>
      <c r="CZ67" s="354" t="s">
        <v>5</v>
      </c>
      <c r="DA67" s="354"/>
      <c r="DB67" s="354"/>
      <c r="DC67" s="354"/>
      <c r="DD67" s="354"/>
      <c r="DE67" s="354"/>
      <c r="DF67" s="354"/>
      <c r="DG67" s="354"/>
      <c r="DH67" s="354"/>
      <c r="DI67" s="106"/>
      <c r="DJ67" s="354" t="s">
        <v>7</v>
      </c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106"/>
      <c r="EC67" s="354" t="s">
        <v>316</v>
      </c>
      <c r="ED67" s="354"/>
      <c r="EE67" s="354"/>
      <c r="EF67" s="354"/>
      <c r="EG67" s="354"/>
      <c r="EH67" s="354"/>
      <c r="EI67" s="354"/>
      <c r="EJ67" s="354"/>
      <c r="EK67" s="354"/>
      <c r="EL67" s="354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15"/>
      <c r="FK67" s="114"/>
    </row>
    <row r="68" spans="1:167" ht="10.5" customHeight="1">
      <c r="A68" s="77" t="s">
        <v>314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106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106"/>
      <c r="AO68" s="244" t="s">
        <v>13</v>
      </c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106"/>
      <c r="BH68" s="246" t="s">
        <v>12</v>
      </c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106"/>
      <c r="BW68" s="106"/>
      <c r="BX68" s="113"/>
      <c r="BY68" s="248" t="s">
        <v>262</v>
      </c>
      <c r="BZ68" s="248"/>
      <c r="CA68" s="246"/>
      <c r="CB68" s="246"/>
      <c r="CC68" s="246"/>
      <c r="CD68" s="246"/>
      <c r="CE68" s="246"/>
      <c r="CF68" s="247" t="s">
        <v>262</v>
      </c>
      <c r="CG68" s="247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8">
        <v>20</v>
      </c>
      <c r="DF68" s="248"/>
      <c r="DG68" s="248"/>
      <c r="DH68" s="248"/>
      <c r="DI68" s="249"/>
      <c r="DJ68" s="249"/>
      <c r="DK68" s="249"/>
      <c r="DL68" s="247" t="s">
        <v>266</v>
      </c>
      <c r="DM68" s="247"/>
      <c r="DN68" s="247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77"/>
      <c r="EE68" s="77"/>
      <c r="EF68" s="77"/>
      <c r="EG68" s="77"/>
      <c r="EH68" s="106"/>
      <c r="EI68" s="106"/>
      <c r="EJ68" s="106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114"/>
    </row>
    <row r="69" spans="1:167" s="75" customFormat="1" ht="9.75" customHeight="1" thickBo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354" t="s">
        <v>315</v>
      </c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80"/>
      <c r="AD69" s="354" t="s">
        <v>5</v>
      </c>
      <c r="AE69" s="354"/>
      <c r="AF69" s="354"/>
      <c r="AG69" s="354"/>
      <c r="AH69" s="354"/>
      <c r="AI69" s="354"/>
      <c r="AJ69" s="354"/>
      <c r="AK69" s="354"/>
      <c r="AL69" s="354"/>
      <c r="AM69" s="354"/>
      <c r="AN69" s="80"/>
      <c r="AO69" s="354" t="s">
        <v>7</v>
      </c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80"/>
      <c r="BH69" s="355" t="s">
        <v>316</v>
      </c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80"/>
      <c r="BW69" s="80"/>
      <c r="BX69" s="116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8"/>
    </row>
    <row r="70" spans="1:167" s="79" customFormat="1" ht="10.5" customHeight="1">
      <c r="A70" s="248" t="s">
        <v>262</v>
      </c>
      <c r="B70" s="248"/>
      <c r="C70" s="246" t="s">
        <v>263</v>
      </c>
      <c r="D70" s="246"/>
      <c r="E70" s="246"/>
      <c r="F70" s="246"/>
      <c r="G70" s="246"/>
      <c r="H70" s="247" t="s">
        <v>262</v>
      </c>
      <c r="I70" s="247"/>
      <c r="J70" s="246" t="s">
        <v>264</v>
      </c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8">
        <v>20</v>
      </c>
      <c r="AH70" s="248"/>
      <c r="AI70" s="248"/>
      <c r="AJ70" s="248"/>
      <c r="AK70" s="249" t="s">
        <v>265</v>
      </c>
      <c r="AL70" s="249"/>
      <c r="AM70" s="249"/>
      <c r="AN70" s="247" t="s">
        <v>266</v>
      </c>
      <c r="AO70" s="247"/>
      <c r="AP70" s="24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</row>
    <row r="71" s="79" customFormat="1" ht="3" customHeight="1"/>
  </sheetData>
  <sheetProtection/>
  <mergeCells count="353">
    <mergeCell ref="BS52:CM52"/>
    <mergeCell ref="CN52:DA52"/>
    <mergeCell ref="DB52:DO52"/>
    <mergeCell ref="DP52:EM52"/>
    <mergeCell ref="EN52:FK52"/>
    <mergeCell ref="AN70:AP70"/>
    <mergeCell ref="DJ67:EA67"/>
    <mergeCell ref="EC67:EL67"/>
    <mergeCell ref="BX63:EL63"/>
    <mergeCell ref="BX64:EL64"/>
    <mergeCell ref="A52:AD52"/>
    <mergeCell ref="AE52:AN52"/>
    <mergeCell ref="AO52:AX52"/>
    <mergeCell ref="AY52:BH52"/>
    <mergeCell ref="BI52:BR52"/>
    <mergeCell ref="A70:B70"/>
    <mergeCell ref="C70:G70"/>
    <mergeCell ref="H70:I70"/>
    <mergeCell ref="J70:AF70"/>
    <mergeCell ref="AG70:AJ70"/>
    <mergeCell ref="CH68:DD68"/>
    <mergeCell ref="DE68:DH68"/>
    <mergeCell ref="DI68:DK68"/>
    <mergeCell ref="DL68:DN68"/>
    <mergeCell ref="BY68:BZ68"/>
    <mergeCell ref="CA68:CE68"/>
    <mergeCell ref="N68:AB68"/>
    <mergeCell ref="AD68:AM68"/>
    <mergeCell ref="AO68:BF68"/>
    <mergeCell ref="BH68:BU68"/>
    <mergeCell ref="AK70:AM70"/>
    <mergeCell ref="CF68:CG68"/>
    <mergeCell ref="N66:AF66"/>
    <mergeCell ref="AH66:BF66"/>
    <mergeCell ref="CL66:CX66"/>
    <mergeCell ref="CZ66:DH66"/>
    <mergeCell ref="N69:AB69"/>
    <mergeCell ref="AD69:AM69"/>
    <mergeCell ref="AO69:BF69"/>
    <mergeCell ref="BH69:BU69"/>
    <mergeCell ref="CL67:CX67"/>
    <mergeCell ref="CZ67:DH67"/>
    <mergeCell ref="DJ66:EA66"/>
    <mergeCell ref="EC66:EL66"/>
    <mergeCell ref="EZ60:FK60"/>
    <mergeCell ref="N61:AF61"/>
    <mergeCell ref="AH61:BF61"/>
    <mergeCell ref="EZ61:FK61"/>
    <mergeCell ref="N62:AF62"/>
    <mergeCell ref="AH62:BF62"/>
    <mergeCell ref="N65:AF65"/>
    <mergeCell ref="AH65:BF65"/>
    <mergeCell ref="CN57:DA57"/>
    <mergeCell ref="DB57:DO57"/>
    <mergeCell ref="DP57:EM57"/>
    <mergeCell ref="EN57:FK57"/>
    <mergeCell ref="BS58:CM58"/>
    <mergeCell ref="CN58:DA58"/>
    <mergeCell ref="DB58:DO58"/>
    <mergeCell ref="DP58:EM58"/>
    <mergeCell ref="EN58:FK58"/>
    <mergeCell ref="CN56:DA56"/>
    <mergeCell ref="DB56:DO56"/>
    <mergeCell ref="DP56:EM56"/>
    <mergeCell ref="EN56:FK56"/>
    <mergeCell ref="A57:AD57"/>
    <mergeCell ref="AE57:AN57"/>
    <mergeCell ref="AO57:AX57"/>
    <mergeCell ref="AY57:BH57"/>
    <mergeCell ref="BI57:BR57"/>
    <mergeCell ref="BS57:CM57"/>
    <mergeCell ref="CN55:DA55"/>
    <mergeCell ref="DB55:DO55"/>
    <mergeCell ref="DP55:EM55"/>
    <mergeCell ref="EN55:FK55"/>
    <mergeCell ref="A56:AD56"/>
    <mergeCell ref="AE56:AN56"/>
    <mergeCell ref="AO56:AX56"/>
    <mergeCell ref="AY56:BH56"/>
    <mergeCell ref="BI56:BR56"/>
    <mergeCell ref="BS56:CM56"/>
    <mergeCell ref="CN54:DA54"/>
    <mergeCell ref="DB54:DO54"/>
    <mergeCell ref="DP54:EM54"/>
    <mergeCell ref="EN54:FK54"/>
    <mergeCell ref="A55:AD55"/>
    <mergeCell ref="AE55:AN55"/>
    <mergeCell ref="AO55:AX55"/>
    <mergeCell ref="AY55:BH55"/>
    <mergeCell ref="BI55:BR55"/>
    <mergeCell ref="BS55:CM55"/>
    <mergeCell ref="CN53:DA53"/>
    <mergeCell ref="DB53:DO53"/>
    <mergeCell ref="DP53:EM53"/>
    <mergeCell ref="EN53:FK53"/>
    <mergeCell ref="A54:AD54"/>
    <mergeCell ref="AE54:AN54"/>
    <mergeCell ref="AO54:AX54"/>
    <mergeCell ref="AY54:BH54"/>
    <mergeCell ref="BI54:BR54"/>
    <mergeCell ref="BS54:CM54"/>
    <mergeCell ref="CN51:DA51"/>
    <mergeCell ref="DB51:DO51"/>
    <mergeCell ref="DP51:EM51"/>
    <mergeCell ref="EN51:FK51"/>
    <mergeCell ref="A53:AD53"/>
    <mergeCell ref="AE53:AN53"/>
    <mergeCell ref="AO53:AX53"/>
    <mergeCell ref="AY53:BH53"/>
    <mergeCell ref="BI53:BR53"/>
    <mergeCell ref="BS53:CM53"/>
    <mergeCell ref="CN50:DA50"/>
    <mergeCell ref="DB50:DO50"/>
    <mergeCell ref="DP50:EM50"/>
    <mergeCell ref="EN50:FK50"/>
    <mergeCell ref="A51:AD51"/>
    <mergeCell ref="AE51:AN51"/>
    <mergeCell ref="AO51:AX51"/>
    <mergeCell ref="AY51:BH51"/>
    <mergeCell ref="BI51:BR51"/>
    <mergeCell ref="BS51:CM51"/>
    <mergeCell ref="CN49:DA49"/>
    <mergeCell ref="DB49:DO49"/>
    <mergeCell ref="DP49:EM49"/>
    <mergeCell ref="EN49:FK49"/>
    <mergeCell ref="A50:AD50"/>
    <mergeCell ref="AE50:AN50"/>
    <mergeCell ref="AO50:AX50"/>
    <mergeCell ref="AY50:BH50"/>
    <mergeCell ref="BI50:BR50"/>
    <mergeCell ref="BS50:CM50"/>
    <mergeCell ref="CN48:DA48"/>
    <mergeCell ref="DB48:DO48"/>
    <mergeCell ref="DP48:EM48"/>
    <mergeCell ref="EN48:FK48"/>
    <mergeCell ref="A49:AD49"/>
    <mergeCell ref="AE49:AN49"/>
    <mergeCell ref="AO49:AX49"/>
    <mergeCell ref="AY49:BH49"/>
    <mergeCell ref="BI49:BR49"/>
    <mergeCell ref="BS49:CM49"/>
    <mergeCell ref="CN47:DA47"/>
    <mergeCell ref="DB47:DO47"/>
    <mergeCell ref="DP47:EM47"/>
    <mergeCell ref="EN47:FK47"/>
    <mergeCell ref="A48:AD48"/>
    <mergeCell ref="AE48:AN48"/>
    <mergeCell ref="AO48:AX48"/>
    <mergeCell ref="AY48:BH48"/>
    <mergeCell ref="BI48:BR48"/>
    <mergeCell ref="BS48:CM48"/>
    <mergeCell ref="CN46:DA46"/>
    <mergeCell ref="DB46:DO46"/>
    <mergeCell ref="DP46:EM46"/>
    <mergeCell ref="EN46:FK46"/>
    <mergeCell ref="A47:AD47"/>
    <mergeCell ref="AE47:AN47"/>
    <mergeCell ref="AO47:AX47"/>
    <mergeCell ref="AY47:BH47"/>
    <mergeCell ref="BI47:BR47"/>
    <mergeCell ref="BS47:CM47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CN44:DA44"/>
    <mergeCell ref="DB44:DO44"/>
    <mergeCell ref="DP44:EM44"/>
    <mergeCell ref="EN44:FK44"/>
    <mergeCell ref="A45:AD45"/>
    <mergeCell ref="AE45:AN45"/>
    <mergeCell ref="AO45:AX45"/>
    <mergeCell ref="AY45:BH45"/>
    <mergeCell ref="BI45:BR45"/>
    <mergeCell ref="BS45:CM45"/>
    <mergeCell ref="CN43:DA43"/>
    <mergeCell ref="DB43:DO43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5:DA35"/>
    <mergeCell ref="DB35:DO35"/>
    <mergeCell ref="DP35:EM35"/>
    <mergeCell ref="EN35:FK35"/>
    <mergeCell ref="A36:AD36"/>
    <mergeCell ref="AE36:AN36"/>
    <mergeCell ref="AO36:AX36"/>
    <mergeCell ref="AY36:BH36"/>
    <mergeCell ref="BI36:BR36"/>
    <mergeCell ref="BS36:CM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P7:CK7"/>
    <mergeCell ref="DY7:FK7"/>
    <mergeCell ref="BQ8:BU8"/>
    <mergeCell ref="BV8:BW8"/>
    <mergeCell ref="BX8:CT8"/>
    <mergeCell ref="CU8:CX8"/>
    <mergeCell ref="CY8:DA8"/>
    <mergeCell ref="DB8:DD8"/>
    <mergeCell ref="CS2:FD2"/>
    <mergeCell ref="BP3:FK3"/>
    <mergeCell ref="BP4:FK4"/>
    <mergeCell ref="BP5:FK5"/>
    <mergeCell ref="BP6:CK6"/>
    <mergeCell ref="DY6:FK6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Станислава</cp:lastModifiedBy>
  <cp:lastPrinted>2016-01-05T04:43:38Z</cp:lastPrinted>
  <dcterms:created xsi:type="dcterms:W3CDTF">2011-10-27T02:50:14Z</dcterms:created>
  <dcterms:modified xsi:type="dcterms:W3CDTF">2016-01-13T01:25:21Z</dcterms:modified>
  <cp:category/>
  <cp:version/>
  <cp:contentType/>
  <cp:contentStatus/>
</cp:coreProperties>
</file>